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D:\0811\115考核114資料\114年\"/>
    </mc:Choice>
  </mc:AlternateContent>
  <xr:revisionPtr revIDLastSave="0" documentId="13_ncr:1_{BD8A6089-260C-4FA6-ADE0-5DD86C872B4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性別統計庫索引" sheetId="14" r:id="rId1"/>
    <sheet name="萬里區人口結構性別分 " sheetId="10" r:id="rId2"/>
    <sheet name="萬里區原住民族山(平)地人口性別分" sheetId="4" r:id="rId3"/>
    <sheet name="萬里區各級學校教師學生性別分" sheetId="11" r:id="rId4"/>
    <sheet name="萬里區國小各級學校教師學生性別分" sheetId="12" r:id="rId5"/>
    <sheet name="萬里區國中各級學校教師學生性別分" sheetId="13" r:id="rId6"/>
    <sheet name="萬里區高中(職)各級學校教師學生性別分" sheetId="2" r:id="rId7"/>
    <sheet name="萬里區低收入戶性別分" sheetId="8" r:id="rId8"/>
    <sheet name="萬里區死亡主因性別分 " sheetId="17" r:id="rId9"/>
    <sheet name="萬里區主要癌症死因性別分" sheetId="18" r:id="rId10"/>
    <sheet name="萬里區身心障礙性別分" sheetId="6" r:id="rId11"/>
    <sheet name="萬里區社區發展協會會員性別分" sheetId="16" r:id="rId12"/>
  </sheets>
  <definedNames>
    <definedName name="_xlnm.Print_Area" localSheetId="1">'萬里區人口結構性別分 '!$A$1:$Y$16</definedName>
  </definedNames>
  <calcPr calcId="191029"/>
  <customWorkbookViews>
    <customWorkbookView name="user - 個人檢視畫面" guid="{7DFD63D5-1C90-4CFE-AA5E-CF0A71227AAB}" mergeInterval="0" personalView="1" maximized="1" windowWidth="1020" windowHeight="485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6" l="1"/>
  <c r="B15" i="16"/>
  <c r="F15" i="16" s="1"/>
  <c r="G14" i="16"/>
  <c r="B14" i="16"/>
  <c r="F14" i="16" s="1"/>
  <c r="Q16" i="6"/>
  <c r="N16" i="6"/>
  <c r="M16" i="6"/>
  <c r="J16" i="6"/>
  <c r="I16" i="6"/>
  <c r="F16" i="6"/>
  <c r="E16" i="6"/>
  <c r="B16" i="6"/>
  <c r="Q15" i="6"/>
  <c r="N15" i="6"/>
  <c r="M15" i="6"/>
  <c r="J15" i="6"/>
  <c r="I15" i="6"/>
  <c r="F15" i="6"/>
  <c r="E15" i="6"/>
  <c r="B15" i="6"/>
  <c r="B17" i="17"/>
  <c r="E17" i="17"/>
  <c r="H17" i="17"/>
  <c r="N17" i="17"/>
  <c r="K17" i="17" s="1"/>
  <c r="Q17" i="17"/>
  <c r="T17" i="17"/>
  <c r="W17" i="17"/>
  <c r="Z17" i="17"/>
  <c r="AC17" i="17"/>
  <c r="AF17" i="17"/>
  <c r="AI17" i="17"/>
  <c r="AL17" i="17"/>
  <c r="AL16" i="17"/>
  <c r="AI16" i="17"/>
  <c r="AF16" i="17"/>
  <c r="AC16" i="17"/>
  <c r="Z16" i="17"/>
  <c r="W16" i="17"/>
  <c r="T16" i="17"/>
  <c r="Q16" i="17"/>
  <c r="N16" i="17"/>
  <c r="K16" i="17"/>
  <c r="H16" i="17"/>
  <c r="D16" i="17"/>
  <c r="B16" i="17" s="1"/>
  <c r="C16" i="17"/>
  <c r="AL15" i="17"/>
  <c r="AI15" i="17"/>
  <c r="AF15" i="17"/>
  <c r="AC15" i="17"/>
  <c r="Z15" i="17"/>
  <c r="W15" i="17"/>
  <c r="T15" i="17"/>
  <c r="Q15" i="17"/>
  <c r="N15" i="17"/>
  <c r="K15" i="17"/>
  <c r="H15" i="17"/>
  <c r="D15" i="17"/>
  <c r="C15" i="17"/>
  <c r="B15" i="17" s="1"/>
  <c r="G15" i="8"/>
  <c r="B15" i="8"/>
  <c r="F15" i="8" s="1"/>
  <c r="G14" i="8"/>
  <c r="B14" i="8"/>
  <c r="F14" i="8" s="1"/>
  <c r="G13" i="8"/>
  <c r="F13" i="8"/>
  <c r="D13" i="8"/>
  <c r="G12" i="8"/>
  <c r="F12" i="8"/>
  <c r="D12" i="8"/>
  <c r="G11" i="8"/>
  <c r="F11" i="8"/>
  <c r="D11" i="8"/>
  <c r="G10" i="8"/>
  <c r="F10" i="8"/>
  <c r="D10" i="8"/>
  <c r="G9" i="8"/>
  <c r="F9" i="8"/>
  <c r="D9" i="8"/>
  <c r="G8" i="8"/>
  <c r="F8" i="8"/>
  <c r="D8" i="8"/>
  <c r="G7" i="8"/>
  <c r="F7" i="8"/>
  <c r="D7" i="8"/>
  <c r="G6" i="8"/>
  <c r="F6" i="8"/>
  <c r="D6" i="8"/>
  <c r="G5" i="8"/>
  <c r="F5" i="8"/>
  <c r="D5" i="8"/>
  <c r="K16" i="2"/>
  <c r="J16" i="2"/>
  <c r="H16" i="2"/>
  <c r="F16" i="2"/>
  <c r="E16" i="2"/>
  <c r="C16" i="2"/>
  <c r="K15" i="2"/>
  <c r="J15" i="2"/>
  <c r="H15" i="2"/>
  <c r="F15" i="2"/>
  <c r="E15" i="2"/>
  <c r="C15" i="2"/>
  <c r="K16" i="13"/>
  <c r="J16" i="13"/>
  <c r="H16" i="13"/>
  <c r="F16" i="13"/>
  <c r="E16" i="13"/>
  <c r="C16" i="13"/>
  <c r="K15" i="13"/>
  <c r="J15" i="13"/>
  <c r="H15" i="13"/>
  <c r="F15" i="13"/>
  <c r="E15" i="13"/>
  <c r="C15" i="13"/>
  <c r="K16" i="12"/>
  <c r="J16" i="12"/>
  <c r="H16" i="12"/>
  <c r="F16" i="12"/>
  <c r="E16" i="12"/>
  <c r="C16" i="12"/>
  <c r="K15" i="12"/>
  <c r="J15" i="12"/>
  <c r="H15" i="12"/>
  <c r="F15" i="12"/>
  <c r="E15" i="12"/>
  <c r="C15" i="12"/>
  <c r="K14" i="12"/>
  <c r="J14" i="12"/>
  <c r="H14" i="12"/>
  <c r="E14" i="12"/>
  <c r="C14" i="12"/>
  <c r="K13" i="12"/>
  <c r="J13" i="12"/>
  <c r="H13" i="12"/>
  <c r="E13" i="12"/>
  <c r="C13" i="12"/>
  <c r="K12" i="12"/>
  <c r="J12" i="12"/>
  <c r="H12" i="12"/>
  <c r="E12" i="12"/>
  <c r="C12" i="12"/>
  <c r="K11" i="12"/>
  <c r="J11" i="12"/>
  <c r="H11" i="12"/>
  <c r="E11" i="12"/>
  <c r="C11" i="12"/>
  <c r="K10" i="12"/>
  <c r="J10" i="12"/>
  <c r="H10" i="12"/>
  <c r="E10" i="12"/>
  <c r="C10" i="12"/>
  <c r="K9" i="12"/>
  <c r="J9" i="12"/>
  <c r="H9" i="12"/>
  <c r="E9" i="12"/>
  <c r="C9" i="12"/>
  <c r="K8" i="12"/>
  <c r="J8" i="12"/>
  <c r="H8" i="12"/>
  <c r="E8" i="12"/>
  <c r="C8" i="12"/>
  <c r="K7" i="12"/>
  <c r="J7" i="12"/>
  <c r="H7" i="12"/>
  <c r="E7" i="12"/>
  <c r="C7" i="12"/>
  <c r="K6" i="12"/>
  <c r="J6" i="12"/>
  <c r="H6" i="12"/>
  <c r="E6" i="12"/>
  <c r="C6" i="12"/>
  <c r="K16" i="11"/>
  <c r="J16" i="11"/>
  <c r="H16" i="11"/>
  <c r="F16" i="11"/>
  <c r="E16" i="11"/>
  <c r="C16" i="11"/>
  <c r="K15" i="11"/>
  <c r="J15" i="11"/>
  <c r="H15" i="11"/>
  <c r="F15" i="11"/>
  <c r="E15" i="11"/>
  <c r="C15" i="11"/>
  <c r="C15" i="4"/>
  <c r="B15" i="4"/>
  <c r="C14" i="4"/>
  <c r="B14" i="4"/>
  <c r="E15" i="17" l="1"/>
  <c r="E16" i="17"/>
  <c r="D15" i="8"/>
  <c r="D14" i="16"/>
  <c r="D15" i="16"/>
  <c r="D14" i="8"/>
  <c r="J17" i="6"/>
  <c r="B16" i="16" l="1"/>
  <c r="D16" i="16" s="1"/>
  <c r="G16" i="16"/>
  <c r="B17" i="6"/>
  <c r="E17" i="6"/>
  <c r="F17" i="6"/>
  <c r="I17" i="6"/>
  <c r="M17" i="6"/>
  <c r="N17" i="6"/>
  <c r="Q17" i="6"/>
  <c r="C17" i="2"/>
  <c r="E17" i="2"/>
  <c r="F17" i="2"/>
  <c r="H17" i="2"/>
  <c r="J17" i="2"/>
  <c r="K17" i="2"/>
  <c r="C17" i="13"/>
  <c r="E17" i="13"/>
  <c r="F17" i="13"/>
  <c r="H17" i="13"/>
  <c r="J17" i="13"/>
  <c r="K17" i="13"/>
  <c r="C17" i="12"/>
  <c r="E17" i="12"/>
  <c r="F17" i="12"/>
  <c r="H17" i="12"/>
  <c r="J17" i="12"/>
  <c r="K17" i="12"/>
  <c r="C17" i="11"/>
  <c r="E17" i="11"/>
  <c r="F17" i="11"/>
  <c r="H17" i="11"/>
  <c r="J17" i="11"/>
  <c r="K17" i="11"/>
  <c r="E16" i="10"/>
  <c r="I16" i="10"/>
  <c r="K16" i="10"/>
  <c r="M16" i="10"/>
  <c r="O16" i="10"/>
  <c r="Q16" i="10"/>
  <c r="S16" i="10"/>
  <c r="V16" i="10"/>
  <c r="Y16" i="10"/>
  <c r="H17" i="18"/>
  <c r="N17" i="18"/>
  <c r="K17" i="18" s="1"/>
  <c r="Q17" i="18"/>
  <c r="T17" i="18"/>
  <c r="Z17" i="18"/>
  <c r="D16" i="8"/>
  <c r="G16" i="8"/>
  <c r="H16" i="4" l="1"/>
  <c r="F16" i="16"/>
  <c r="E17" i="18"/>
  <c r="B17" i="18"/>
  <c r="F16" i="8"/>
  <c r="H5" i="4" l="1"/>
  <c r="H6" i="4"/>
  <c r="H7" i="4"/>
  <c r="H8" i="4"/>
  <c r="H9" i="4"/>
  <c r="H10" i="4"/>
  <c r="H11" i="4"/>
  <c r="H12" i="4"/>
  <c r="H13" i="4"/>
  <c r="Y5" i="10"/>
  <c r="Y6" i="10"/>
  <c r="Y7" i="10"/>
  <c r="Y8" i="10"/>
  <c r="Y9" i="10"/>
  <c r="Y10" i="10"/>
  <c r="Y11" i="10"/>
  <c r="Y12" i="10"/>
  <c r="Y13" i="10"/>
  <c r="V5" i="10"/>
  <c r="V6" i="10"/>
  <c r="V7" i="10"/>
  <c r="V8" i="10"/>
  <c r="V9" i="10"/>
  <c r="V10" i="10"/>
  <c r="V11" i="10"/>
  <c r="V12" i="10"/>
  <c r="V13" i="10"/>
  <c r="S5" i="10"/>
  <c r="S6" i="10"/>
  <c r="S7" i="10"/>
  <c r="S8" i="10"/>
  <c r="S9" i="10"/>
  <c r="S10" i="10"/>
  <c r="S11" i="10"/>
  <c r="S12" i="10"/>
  <c r="S13" i="10"/>
  <c r="Q5" i="10"/>
  <c r="Q6" i="10"/>
  <c r="Q7" i="10"/>
  <c r="Q8" i="10"/>
  <c r="Q9" i="10"/>
  <c r="Q10" i="10"/>
  <c r="Q11" i="10"/>
  <c r="Q12" i="10"/>
  <c r="Q13" i="10"/>
  <c r="O5" i="10"/>
  <c r="O6" i="10"/>
  <c r="O7" i="10"/>
  <c r="O8" i="10"/>
  <c r="O9" i="10"/>
  <c r="O10" i="10"/>
  <c r="O11" i="10"/>
  <c r="O12" i="10"/>
  <c r="O13" i="10"/>
  <c r="M5" i="10"/>
  <c r="M6" i="10"/>
  <c r="M7" i="10"/>
  <c r="M8" i="10"/>
  <c r="M9" i="10"/>
  <c r="M10" i="10"/>
  <c r="M11" i="10"/>
  <c r="M12" i="10"/>
  <c r="M13" i="10"/>
  <c r="K5" i="10"/>
  <c r="K6" i="10"/>
  <c r="K7" i="10"/>
  <c r="K8" i="10"/>
  <c r="K9" i="10"/>
  <c r="K10" i="10"/>
  <c r="K11" i="10"/>
  <c r="K12" i="10"/>
  <c r="K13" i="10"/>
  <c r="K14" i="10"/>
  <c r="I5" i="10"/>
  <c r="I6" i="10"/>
  <c r="I7" i="10"/>
  <c r="I8" i="10"/>
  <c r="I9" i="10"/>
  <c r="I10" i="10"/>
  <c r="I11" i="10"/>
  <c r="I12" i="10"/>
  <c r="I13" i="10"/>
  <c r="E15" i="10"/>
  <c r="Y15" i="10" l="1"/>
  <c r="V15" i="10"/>
  <c r="S15" i="10"/>
  <c r="Q15" i="10"/>
  <c r="O15" i="10"/>
  <c r="M15" i="10"/>
  <c r="K15" i="10"/>
  <c r="I15" i="10"/>
  <c r="H15" i="4" l="1"/>
  <c r="H14" i="4" l="1"/>
  <c r="E13" i="10"/>
  <c r="E14" i="10" l="1"/>
  <c r="O14" i="10"/>
  <c r="M14" i="10"/>
  <c r="I14" i="10"/>
  <c r="S14" i="10"/>
  <c r="Q14" i="10"/>
  <c r="V14" i="10"/>
  <c r="Y14" i="10"/>
</calcChain>
</file>

<file path=xl/sharedStrings.xml><?xml version="1.0" encoding="utf-8"?>
<sst xmlns="http://schemas.openxmlformats.org/spreadsheetml/2006/main" count="470" uniqueCount="157">
  <si>
    <t>項目</t>
    <phoneticPr fontId="2" type="noConversion"/>
  </si>
  <si>
    <t>人口數</t>
    <phoneticPr fontId="2" type="noConversion"/>
  </si>
  <si>
    <t>單位</t>
    <phoneticPr fontId="2" type="noConversion"/>
  </si>
  <si>
    <t>男</t>
    <phoneticPr fontId="2" type="noConversion"/>
  </si>
  <si>
    <t>女</t>
    <phoneticPr fontId="2" type="noConversion"/>
  </si>
  <si>
    <t>(男/百女)</t>
    <phoneticPr fontId="2" type="noConversion"/>
  </si>
  <si>
    <t>青壯年(15-64歲)</t>
    <phoneticPr fontId="2" type="noConversion"/>
  </si>
  <si>
    <t>老年(65歲以上)</t>
    <phoneticPr fontId="2" type="noConversion"/>
  </si>
  <si>
    <t xml:space="preserve">年度總              人口數                                                                                                                                                                             </t>
    <phoneticPr fontId="2" type="noConversion"/>
  </si>
  <si>
    <t>出生登記數</t>
    <phoneticPr fontId="2" type="noConversion"/>
  </si>
  <si>
    <t>死亡登記數</t>
    <phoneticPr fontId="2" type="noConversion"/>
  </si>
  <si>
    <t>合計</t>
    <phoneticPr fontId="2" type="noConversion"/>
  </si>
  <si>
    <t>平地</t>
    <phoneticPr fontId="2" type="noConversion"/>
  </si>
  <si>
    <t>山地</t>
    <phoneticPr fontId="2" type="noConversion"/>
  </si>
  <si>
    <t>專任教師數</t>
    <phoneticPr fontId="2" type="noConversion"/>
  </si>
  <si>
    <t>學生數</t>
    <phoneticPr fontId="2" type="noConversion"/>
  </si>
  <si>
    <t>說明:本表含國中小、高中職等各級學校，不含特殊教育、補習學校及進修學校。</t>
    <phoneticPr fontId="2" type="noConversion"/>
  </si>
  <si>
    <t>死亡性比例</t>
    <phoneticPr fontId="2" type="noConversion"/>
  </si>
  <si>
    <t>幼年(0-14歲)</t>
    <phoneticPr fontId="2" type="noConversion"/>
  </si>
  <si>
    <t xml:space="preserve">計
</t>
    <phoneticPr fontId="2" type="noConversion"/>
  </si>
  <si>
    <t>性比例</t>
    <phoneticPr fontId="2" type="noConversion"/>
  </si>
  <si>
    <t>民國104年底</t>
  </si>
  <si>
    <t>104學年度</t>
  </si>
  <si>
    <t>民國105年底</t>
  </si>
  <si>
    <t>105學年度</t>
  </si>
  <si>
    <t>15歲以上一般戶長人數</t>
    <phoneticPr fontId="2" type="noConversion"/>
  </si>
  <si>
    <t>原住民性比例</t>
    <phoneticPr fontId="2" type="noConversion"/>
  </si>
  <si>
    <t>民國106年底</t>
  </si>
  <si>
    <t>身心障礙者人數</t>
    <phoneticPr fontId="2" type="noConversion"/>
  </si>
  <si>
    <t>第一季</t>
    <phoneticPr fontId="13" type="noConversion"/>
  </si>
  <si>
    <t>第二季</t>
    <phoneticPr fontId="13" type="noConversion"/>
  </si>
  <si>
    <t>第三季</t>
    <phoneticPr fontId="13" type="noConversion"/>
  </si>
  <si>
    <t>第四季</t>
    <phoneticPr fontId="13" type="noConversion"/>
  </si>
  <si>
    <t xml:space="preserve">計
</t>
    <phoneticPr fontId="2" type="noConversion"/>
  </si>
  <si>
    <t xml:space="preserve">男
</t>
    <phoneticPr fontId="2" type="noConversion"/>
  </si>
  <si>
    <t xml:space="preserve">女
</t>
    <phoneticPr fontId="2" type="noConversion"/>
  </si>
  <si>
    <t>性比例</t>
    <phoneticPr fontId="2" type="noConversion"/>
  </si>
  <si>
    <t>計</t>
    <phoneticPr fontId="13" type="noConversion"/>
  </si>
  <si>
    <t>男</t>
    <phoneticPr fontId="13" type="noConversion"/>
  </si>
  <si>
    <t>女</t>
    <phoneticPr fontId="13" type="noConversion"/>
  </si>
  <si>
    <t>年度</t>
    <phoneticPr fontId="13" type="noConversion"/>
  </si>
  <si>
    <t>單位：人、男/百女</t>
    <phoneticPr fontId="2" type="noConversion"/>
  </si>
  <si>
    <t>人口性                 比例</t>
    <phoneticPr fontId="2" type="noConversion"/>
  </si>
  <si>
    <t>出生嬰兒   性比例</t>
    <phoneticPr fontId="2" type="noConversion"/>
  </si>
  <si>
    <t>106學年度</t>
  </si>
  <si>
    <t>男</t>
    <phoneticPr fontId="2" type="noConversion"/>
  </si>
  <si>
    <t>%</t>
    <phoneticPr fontId="2" type="noConversion"/>
  </si>
  <si>
    <t>女</t>
    <phoneticPr fontId="2" type="noConversion"/>
  </si>
  <si>
    <t>%</t>
    <phoneticPr fontId="2" type="noConversion"/>
  </si>
  <si>
    <t>(人)</t>
    <phoneticPr fontId="2" type="noConversion"/>
  </si>
  <si>
    <t>(%)</t>
    <phoneticPr fontId="2" type="noConversion"/>
  </si>
  <si>
    <t>說明:本表含國小各級學校，不含特殊教育、補習學校及進修學校。</t>
    <phoneticPr fontId="2" type="noConversion"/>
  </si>
  <si>
    <t>說明:本表含國中各級學校，不含特殊教育、補習學校及進修學校。</t>
    <phoneticPr fontId="2" type="noConversion"/>
  </si>
  <si>
    <t>序
號</t>
    <phoneticPr fontId="13" type="noConversion"/>
  </si>
  <si>
    <t>項目名稱</t>
  </si>
  <si>
    <t>資料
週期</t>
    <phoneticPr fontId="13" type="noConversion"/>
  </si>
  <si>
    <t>資料
期間</t>
    <phoneticPr fontId="13" type="noConversion"/>
  </si>
  <si>
    <t>最新
資料
時間</t>
    <phoneticPr fontId="13" type="noConversion"/>
  </si>
  <si>
    <t>年</t>
  </si>
  <si>
    <t>年</t>
    <phoneticPr fontId="13" type="noConversion"/>
  </si>
  <si>
    <t>資料來源</t>
    <phoneticPr fontId="2" type="noConversion"/>
  </si>
  <si>
    <t>新北市政府原政局</t>
    <phoneticPr fontId="2" type="noConversion"/>
  </si>
  <si>
    <t>衛生福利部統計處</t>
    <phoneticPr fontId="2" type="noConversion"/>
  </si>
  <si>
    <t>新北市萬里區人口結構性別分</t>
    <phoneticPr fontId="13" type="noConversion"/>
  </si>
  <si>
    <t>新北市萬里區原住民族山(平)地性別分</t>
    <phoneticPr fontId="13" type="noConversion"/>
  </si>
  <si>
    <t>新北市萬里區國小各級學校教師學生性別分</t>
    <phoneticPr fontId="13" type="noConversion"/>
  </si>
  <si>
    <t>新北市萬里區國中各級學校教師學生性別分</t>
    <phoneticPr fontId="13" type="noConversion"/>
  </si>
  <si>
    <t>新北市萬里區各級學校教師學生性別分</t>
    <phoneticPr fontId="13" type="noConversion"/>
  </si>
  <si>
    <t>新北市萬里區高中(職)各級學校教師學生性別分</t>
    <phoneticPr fontId="13" type="noConversion"/>
  </si>
  <si>
    <t>新北市萬里區低收入戶性別分</t>
    <phoneticPr fontId="13" type="noConversion"/>
  </si>
  <si>
    <t>新北市萬里區身心障礙者性別分</t>
    <phoneticPr fontId="13" type="noConversion"/>
  </si>
  <si>
    <t>新北市萬里區高中(職)各級學校教師學生性別分</t>
    <phoneticPr fontId="2" type="noConversion"/>
  </si>
  <si>
    <t>新北市萬里區國中各級學校教師學生性別分</t>
    <phoneticPr fontId="2" type="noConversion"/>
  </si>
  <si>
    <t>新北市萬里區國小各級學校教師學生性別分</t>
    <phoneticPr fontId="2" type="noConversion"/>
  </si>
  <si>
    <t>新北市萬里區各級學校教師學生性別分</t>
    <phoneticPr fontId="2" type="noConversion"/>
  </si>
  <si>
    <t>新北市萬里區原住民族山(平)地人口性別分</t>
    <phoneticPr fontId="2" type="noConversion"/>
  </si>
  <si>
    <t>新北市萬里區人口結構性別分</t>
    <phoneticPr fontId="2" type="noConversion"/>
  </si>
  <si>
    <t>新北市政府教育局、新北市萬里區各級學校</t>
    <phoneticPr fontId="2" type="noConversion"/>
  </si>
  <si>
    <t>民國103年底</t>
  </si>
  <si>
    <t>民國107年底</t>
  </si>
  <si>
    <t>103學年度</t>
  </si>
  <si>
    <t>107學年度</t>
  </si>
  <si>
    <t>說明:本表含高中職等各級學校，不含特殊教育、補習學校及進修學校。</t>
    <phoneticPr fontId="2" type="noConversion"/>
  </si>
  <si>
    <t>男</t>
  </si>
  <si>
    <t>女</t>
  </si>
  <si>
    <t>戶數</t>
  </si>
  <si>
    <t>單位</t>
    <phoneticPr fontId="13" type="noConversion"/>
  </si>
  <si>
    <t>新北市萬里區低收入戶性別分</t>
    <phoneticPr fontId="2" type="noConversion"/>
  </si>
  <si>
    <t>年度</t>
  </si>
  <si>
    <t>男</t>
    <phoneticPr fontId="2" type="noConversion"/>
  </si>
  <si>
    <t>女</t>
    <phoneticPr fontId="2" type="noConversion"/>
  </si>
  <si>
    <t>計</t>
  </si>
  <si>
    <t>計</t>
    <phoneticPr fontId="2" type="noConversion"/>
  </si>
  <si>
    <t>性比例</t>
  </si>
  <si>
    <t>性比例</t>
    <phoneticPr fontId="13" type="noConversion"/>
  </si>
  <si>
    <t>年度</t>
    <phoneticPr fontId="2" type="noConversion"/>
  </si>
  <si>
    <t>(男/百女)</t>
  </si>
  <si>
    <t>(人)</t>
  </si>
  <si>
    <t>(%)</t>
  </si>
  <si>
    <t>萬里區社區發展協會會員性別分</t>
    <phoneticPr fontId="13" type="noConversion"/>
  </si>
  <si>
    <t>新北市政府民政局</t>
  </si>
  <si>
    <t>新北市政府民政局</t>
    <phoneticPr fontId="2" type="noConversion"/>
  </si>
  <si>
    <t>癌症</t>
  </si>
  <si>
    <t>心臟疾病</t>
  </si>
  <si>
    <t>腦血管疾病</t>
  </si>
  <si>
    <t>糖尿病</t>
  </si>
  <si>
    <t>肺炎</t>
  </si>
  <si>
    <t>敗血症</t>
  </si>
  <si>
    <t>自殺</t>
  </si>
  <si>
    <t>事故傷害</t>
  </si>
  <si>
    <t>慢性下呼吸道疾病</t>
  </si>
  <si>
    <t>高血壓性疾病</t>
  </si>
  <si>
    <t>其他</t>
  </si>
  <si>
    <t>項目</t>
    <phoneticPr fontId="2" type="noConversion"/>
  </si>
  <si>
    <t>總計</t>
    <phoneticPr fontId="2" type="noConversion"/>
  </si>
  <si>
    <t>死亡主因</t>
    <phoneticPr fontId="2" type="noConversion"/>
  </si>
  <si>
    <t>新北市萬里區死亡主因性別分</t>
    <phoneticPr fontId="2" type="noConversion"/>
  </si>
  <si>
    <t>衛生福利部統計處</t>
  </si>
  <si>
    <t>衛生福利部統計處</t>
    <phoneticPr fontId="2" type="noConversion"/>
  </si>
  <si>
    <t>肝癌</t>
    <phoneticPr fontId="2" type="noConversion"/>
  </si>
  <si>
    <t>肺癌</t>
    <phoneticPr fontId="2" type="noConversion"/>
  </si>
  <si>
    <t>結腸直腸癌</t>
    <phoneticPr fontId="2" type="noConversion"/>
  </si>
  <si>
    <t>胃癌</t>
    <phoneticPr fontId="2" type="noConversion"/>
  </si>
  <si>
    <t>胰臟癌</t>
    <phoneticPr fontId="2" type="noConversion"/>
  </si>
  <si>
    <t>口腔癌</t>
    <phoneticPr fontId="2" type="noConversion"/>
  </si>
  <si>
    <t>其他</t>
    <phoneticPr fontId="2" type="noConversion"/>
  </si>
  <si>
    <t xml:space="preserve">                 新北市萬里區主要癌症死因性別分</t>
    <phoneticPr fontId="2" type="noConversion"/>
  </si>
  <si>
    <t>資料來源：衛生福利部統計處</t>
  </si>
  <si>
    <t>新北市萬里區主要癌症死因性別分</t>
    <phoneticPr fontId="2" type="noConversion"/>
  </si>
  <si>
    <t xml:space="preserve">      新北市萬里區死亡主因性別分</t>
    <phoneticPr fontId="2" type="noConversion"/>
  </si>
  <si>
    <t>資料來源：衛生福利部統計處</t>
    <phoneticPr fontId="2" type="noConversion"/>
  </si>
  <si>
    <t xml:space="preserve">                                                                                                新北市萬里區身心障礙性別分</t>
    <phoneticPr fontId="2" type="noConversion"/>
  </si>
  <si>
    <t>新北市萬里區社區發展協會會員性別分</t>
    <phoneticPr fontId="2" type="noConversion"/>
  </si>
  <si>
    <t>％</t>
  </si>
  <si>
    <t>％</t>
    <phoneticPr fontId="13" type="noConversion"/>
  </si>
  <si>
    <t>民國108年底</t>
  </si>
  <si>
    <t>新北市萬里區性別統計資料庫</t>
    <phoneticPr fontId="13" type="noConversion"/>
  </si>
  <si>
    <t>民國109年底</t>
  </si>
  <si>
    <t>109學年度</t>
  </si>
  <si>
    <t>https://dep.mohw.gov.tw/dos/lp-1862-113-1-20.html</t>
  </si>
  <si>
    <t>民國110年底</t>
  </si>
  <si>
    <t>110學年度</t>
  </si>
  <si>
    <t>108學年度</t>
  </si>
  <si>
    <t>111年</t>
  </si>
  <si>
    <t>101年~111年</t>
  </si>
  <si>
    <t>民國111年底</t>
  </si>
  <si>
    <t>111學年度</t>
  </si>
  <si>
    <t>民國112年底</t>
  </si>
  <si>
    <t>112學年度</t>
  </si>
  <si>
    <t>民國113年底</t>
  </si>
  <si>
    <t>113學年度</t>
  </si>
  <si>
    <t>民國114年底</t>
  </si>
  <si>
    <t>103年~114年</t>
    <phoneticPr fontId="13" type="noConversion"/>
  </si>
  <si>
    <t>114年</t>
  </si>
  <si>
    <t>114年</t>
    <phoneticPr fontId="2" type="noConversion"/>
  </si>
  <si>
    <t>103年~114學年度</t>
    <phoneticPr fontId="13" type="noConversion"/>
  </si>
  <si>
    <t>114學年度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</si>
</sst>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_-* #,##0.00_-;\-* #,##0.00_-;_-* &quot;-&quot;_-;_-@_-"/>
    <numFmt numFmtId="178" formatCode="0.00_ "/>
  </numFmts>
  <fonts count="4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name val="微軟正黑體"/>
      <family val="2"/>
      <charset val="136"/>
    </font>
    <font>
      <sz val="9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2"/>
      <charset val="136"/>
      <scheme val="minor"/>
    </font>
    <font>
      <b/>
      <sz val="12"/>
      <name val="新細明體"/>
      <family val="2"/>
      <charset val="136"/>
      <scheme val="minor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2"/>
      <color theme="1"/>
      <name val="微軟正黑體"/>
      <family val="2"/>
      <charset val="136"/>
    </font>
    <font>
      <b/>
      <sz val="12"/>
      <color theme="1"/>
      <name val="新細明體"/>
      <family val="2"/>
      <charset val="136"/>
      <scheme val="minor"/>
    </font>
    <font>
      <b/>
      <sz val="24"/>
      <name val="微軟正黑體"/>
      <family val="2"/>
      <charset val="136"/>
    </font>
    <font>
      <u/>
      <sz val="6"/>
      <color indexed="12"/>
      <name val="新細明體"/>
      <family val="1"/>
      <charset val="136"/>
    </font>
    <font>
      <sz val="12"/>
      <color rgb="FF000000"/>
      <name val="微軟正黑體"/>
      <family val="2"/>
      <charset val="136"/>
    </font>
    <font>
      <u/>
      <sz val="12"/>
      <color indexed="12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0"/>
      <name val="Arial"/>
      <family val="2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9"/>
      <name val="Times New Roman"/>
      <family val="1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0070C0"/>
      <name val="新細明體"/>
      <family val="1"/>
      <charset val="136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theme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8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5" fillId="0" borderId="0"/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28" fillId="0" borderId="0" applyFont="0" applyFill="0" applyBorder="0" applyAlignment="0" applyProtection="0"/>
    <xf numFmtId="0" fontId="30" fillId="6" borderId="0" applyNumberFormat="0" applyBorder="0" applyAlignment="0" applyProtection="0">
      <alignment vertical="center"/>
    </xf>
    <xf numFmtId="0" fontId="31" fillId="0" borderId="70" applyNumberFormat="0" applyFill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8" borderId="65" applyNumberFormat="0" applyAlignment="0" applyProtection="0">
      <alignment vertical="center"/>
    </xf>
    <xf numFmtId="0" fontId="34" fillId="0" borderId="67" applyNumberFormat="0" applyFill="0" applyAlignment="0" applyProtection="0">
      <alignment vertical="center"/>
    </xf>
    <xf numFmtId="0" fontId="7" fillId="10" borderId="69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2" applyNumberFormat="0" applyFill="0" applyAlignment="0" applyProtection="0">
      <alignment vertical="center"/>
    </xf>
    <xf numFmtId="0" fontId="38" fillId="0" borderId="63" applyNumberFormat="0" applyFill="0" applyAlignment="0" applyProtection="0">
      <alignment vertical="center"/>
    </xf>
    <xf numFmtId="0" fontId="39" fillId="0" borderId="6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65" applyNumberFormat="0" applyAlignment="0" applyProtection="0">
      <alignment vertical="center"/>
    </xf>
    <xf numFmtId="0" fontId="41" fillId="8" borderId="66" applyNumberFormat="0" applyAlignment="0" applyProtection="0">
      <alignment vertical="center"/>
    </xf>
    <xf numFmtId="0" fontId="42" fillId="9" borderId="68" applyNumberFormat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/>
  </cellStyleXfs>
  <cellXfs count="212">
    <xf numFmtId="0" fontId="0" fillId="0" borderId="0" xfId="0">
      <alignment vertical="center"/>
    </xf>
    <xf numFmtId="176" fontId="0" fillId="0" borderId="0" xfId="1" applyNumberFormat="1" applyFont="1">
      <alignment vertical="center"/>
    </xf>
    <xf numFmtId="0" fontId="0" fillId="0" borderId="0" xfId="0" applyAlignment="1">
      <alignment vertical="top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8" fillId="0" borderId="0" xfId="0" applyFont="1" applyFill="1">
      <alignment vertical="center"/>
    </xf>
    <xf numFmtId="176" fontId="10" fillId="0" borderId="5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>
      <alignment vertical="center"/>
    </xf>
    <xf numFmtId="176" fontId="11" fillId="0" borderId="5" xfId="0" applyNumberFormat="1" applyFont="1" applyFill="1" applyBorder="1">
      <alignment vertical="center"/>
    </xf>
    <xf numFmtId="176" fontId="11" fillId="0" borderId="5" xfId="1" applyNumberFormat="1" applyFont="1" applyFill="1" applyBorder="1">
      <alignment vertical="center"/>
    </xf>
    <xf numFmtId="43" fontId="11" fillId="0" borderId="5" xfId="1" applyNumberFormat="1" applyFont="1" applyFill="1" applyBorder="1">
      <alignment vertical="center"/>
    </xf>
    <xf numFmtId="0" fontId="0" fillId="0" borderId="0" xfId="0" applyFont="1">
      <alignment vertical="center"/>
    </xf>
    <xf numFmtId="0" fontId="11" fillId="0" borderId="0" xfId="0" applyFont="1" applyFill="1">
      <alignment vertical="center"/>
    </xf>
    <xf numFmtId="176" fontId="11" fillId="0" borderId="1" xfId="1" applyNumberFormat="1" applyFont="1" applyFill="1" applyBorder="1">
      <alignment vertical="center"/>
    </xf>
    <xf numFmtId="43" fontId="11" fillId="0" borderId="1" xfId="1" applyNumberFormat="1" applyFont="1" applyFill="1" applyBorder="1">
      <alignment vertical="center"/>
    </xf>
    <xf numFmtId="3" fontId="11" fillId="0" borderId="5" xfId="3" applyNumberFormat="1" applyFont="1" applyFill="1" applyBorder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176" fontId="10" fillId="0" borderId="5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center" vertical="center"/>
    </xf>
    <xf numFmtId="176" fontId="10" fillId="0" borderId="23" xfId="1" applyNumberFormat="1" applyFont="1" applyFill="1" applyBorder="1" applyAlignment="1">
      <alignment horizontal="center" vertical="center"/>
    </xf>
    <xf numFmtId="176" fontId="11" fillId="0" borderId="22" xfId="0" applyNumberFormat="1" applyFont="1" applyFill="1" applyBorder="1">
      <alignment vertical="center"/>
    </xf>
    <xf numFmtId="176" fontId="11" fillId="0" borderId="23" xfId="1" applyNumberFormat="1" applyFont="1" applyFill="1" applyBorder="1">
      <alignment vertical="center"/>
    </xf>
    <xf numFmtId="0" fontId="10" fillId="0" borderId="4" xfId="0" applyFont="1" applyFill="1" applyBorder="1" applyAlignment="1">
      <alignment horizontal="center" vertical="center"/>
    </xf>
    <xf numFmtId="176" fontId="10" fillId="0" borderId="22" xfId="1" applyNumberFormat="1" applyFont="1" applyFill="1" applyBorder="1" applyAlignment="1">
      <alignment horizontal="center" vertical="center"/>
    </xf>
    <xf numFmtId="176" fontId="11" fillId="0" borderId="22" xfId="1" applyNumberFormat="1" applyFont="1" applyFill="1" applyBorder="1">
      <alignment vertical="center"/>
    </xf>
    <xf numFmtId="176" fontId="11" fillId="0" borderId="4" xfId="0" applyNumberFormat="1" applyFont="1" applyFill="1" applyBorder="1">
      <alignment vertical="center"/>
    </xf>
    <xf numFmtId="176" fontId="11" fillId="0" borderId="3" xfId="1" applyNumberFormat="1" applyFont="1" applyFill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0" fillId="0" borderId="24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Fill="1" applyBorder="1">
      <alignment vertical="center"/>
    </xf>
    <xf numFmtId="0" fontId="10" fillId="0" borderId="18" xfId="3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21" fillId="0" borderId="24" xfId="6" applyFont="1" applyBorder="1" applyAlignment="1" applyProtection="1">
      <alignment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176" fontId="11" fillId="0" borderId="5" xfId="1" applyNumberFormat="1" applyFont="1" applyBorder="1" applyAlignment="1">
      <alignment vertical="center"/>
    </xf>
    <xf numFmtId="176" fontId="24" fillId="0" borderId="5" xfId="1" applyNumberFormat="1" applyFont="1" applyBorder="1" applyAlignment="1">
      <alignment vertical="center"/>
    </xf>
    <xf numFmtId="176" fontId="11" fillId="0" borderId="5" xfId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Border="1">
      <alignment vertical="center"/>
    </xf>
    <xf numFmtId="176" fontId="10" fillId="0" borderId="5" xfId="1" applyNumberFormat="1" applyFont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4" fontId="11" fillId="0" borderId="2" xfId="3" applyNumberFormat="1" applyFont="1" applyFill="1" applyBorder="1">
      <alignment vertical="center"/>
    </xf>
    <xf numFmtId="43" fontId="12" fillId="0" borderId="5" xfId="0" applyNumberFormat="1" applyFont="1" applyBorder="1">
      <alignment vertical="center"/>
    </xf>
    <xf numFmtId="0" fontId="11" fillId="0" borderId="1" xfId="0" applyFont="1" applyFill="1" applyBorder="1">
      <alignment vertical="center"/>
    </xf>
    <xf numFmtId="0" fontId="12" fillId="2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10" fillId="0" borderId="38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6" fillId="0" borderId="4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0" fillId="0" borderId="49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 wrapText="1"/>
    </xf>
    <xf numFmtId="0" fontId="12" fillId="0" borderId="5" xfId="0" applyFont="1" applyBorder="1">
      <alignment vertical="center"/>
    </xf>
    <xf numFmtId="1" fontId="12" fillId="0" borderId="5" xfId="0" applyNumberFormat="1" applyFont="1" applyBorder="1">
      <alignment vertical="center"/>
    </xf>
    <xf numFmtId="1" fontId="12" fillId="0" borderId="5" xfId="0" applyNumberFormat="1" applyFont="1" applyFill="1" applyBorder="1">
      <alignment vertical="center"/>
    </xf>
    <xf numFmtId="1" fontId="12" fillId="0" borderId="3" xfId="0" applyNumberFormat="1" applyFont="1" applyBorder="1">
      <alignment vertical="center"/>
    </xf>
    <xf numFmtId="1" fontId="11" fillId="0" borderId="1" xfId="0" applyNumberFormat="1" applyFont="1" applyFill="1" applyBorder="1">
      <alignment vertical="center"/>
    </xf>
    <xf numFmtId="1" fontId="11" fillId="0" borderId="28" xfId="0" applyNumberFormat="1" applyFont="1" applyFill="1" applyBorder="1">
      <alignment vertical="center"/>
    </xf>
    <xf numFmtId="1" fontId="11" fillId="0" borderId="5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2" fontId="26" fillId="3" borderId="22" xfId="0" applyNumberFormat="1" applyFont="1" applyFill="1" applyBorder="1">
      <alignment vertical="center"/>
    </xf>
    <xf numFmtId="0" fontId="27" fillId="3" borderId="4" xfId="0" applyFont="1" applyFill="1" applyBorder="1" applyAlignment="1">
      <alignment horizontal="center" vertical="center"/>
    </xf>
    <xf numFmtId="176" fontId="27" fillId="3" borderId="3" xfId="1" applyNumberFormat="1" applyFont="1" applyFill="1" applyBorder="1" applyAlignment="1">
      <alignment horizontal="center" vertical="center"/>
    </xf>
    <xf numFmtId="43" fontId="26" fillId="3" borderId="5" xfId="1" applyNumberFormat="1" applyFont="1" applyFill="1" applyBorder="1">
      <alignment vertical="center"/>
    </xf>
    <xf numFmtId="176" fontId="27" fillId="3" borderId="23" xfId="1" applyNumberFormat="1" applyFont="1" applyFill="1" applyBorder="1" applyAlignment="1">
      <alignment horizontal="center" vertical="center"/>
    </xf>
    <xf numFmtId="176" fontId="27" fillId="3" borderId="5" xfId="1" applyNumberFormat="1" applyFont="1" applyFill="1" applyBorder="1" applyAlignment="1">
      <alignment horizontal="center" vertical="center"/>
    </xf>
    <xf numFmtId="2" fontId="26" fillId="3" borderId="5" xfId="0" applyNumberFormat="1" applyFont="1" applyFill="1" applyBorder="1">
      <alignment vertical="center"/>
    </xf>
    <xf numFmtId="0" fontId="27" fillId="3" borderId="2" xfId="0" applyFont="1" applyFill="1" applyBorder="1" applyAlignment="1">
      <alignment horizontal="center" vertical="center"/>
    </xf>
    <xf numFmtId="43" fontId="26" fillId="3" borderId="1" xfId="1" applyNumberFormat="1" applyFont="1" applyFill="1" applyBorder="1">
      <alignment vertical="center"/>
    </xf>
    <xf numFmtId="177" fontId="27" fillId="3" borderId="5" xfId="0" applyNumberFormat="1" applyFont="1" applyFill="1" applyBorder="1" applyAlignment="1">
      <alignment horizontal="center" vertical="center"/>
    </xf>
    <xf numFmtId="177" fontId="26" fillId="3" borderId="5" xfId="0" applyNumberFormat="1" applyFont="1" applyFill="1" applyBorder="1" applyAlignment="1">
      <alignment horizontal="right" vertical="center"/>
    </xf>
    <xf numFmtId="177" fontId="27" fillId="3" borderId="3" xfId="0" applyNumberFormat="1" applyFont="1" applyFill="1" applyBorder="1" applyAlignment="1">
      <alignment horizontal="center" vertical="center"/>
    </xf>
    <xf numFmtId="177" fontId="26" fillId="3" borderId="3" xfId="0" applyNumberFormat="1" applyFont="1" applyFill="1" applyBorder="1" applyAlignment="1">
      <alignment horizontal="right" vertical="center"/>
    </xf>
    <xf numFmtId="176" fontId="27" fillId="3" borderId="51" xfId="1" applyNumberFormat="1" applyFont="1" applyFill="1" applyBorder="1" applyAlignment="1">
      <alignment horizontal="center" vertical="center"/>
    </xf>
    <xf numFmtId="177" fontId="26" fillId="3" borderId="2" xfId="0" applyNumberFormat="1" applyFont="1" applyFill="1" applyBorder="1" applyAlignment="1">
      <alignment horizontal="right" vertical="center"/>
    </xf>
    <xf numFmtId="176" fontId="27" fillId="3" borderId="50" xfId="1" applyNumberFormat="1" applyFont="1" applyFill="1" applyBorder="1" applyAlignment="1">
      <alignment horizontal="center" vertical="center"/>
    </xf>
    <xf numFmtId="2" fontId="26" fillId="3" borderId="5" xfId="0" applyNumberFormat="1" applyFont="1" applyFill="1" applyBorder="1" applyAlignment="1">
      <alignment horizontal="right" vertical="center"/>
    </xf>
    <xf numFmtId="177" fontId="26" fillId="3" borderId="1" xfId="0" applyNumberFormat="1" applyFont="1" applyFill="1" applyBorder="1" applyAlignment="1">
      <alignment horizontal="right" vertical="center"/>
    </xf>
    <xf numFmtId="177" fontId="26" fillId="3" borderId="42" xfId="0" applyNumberFormat="1" applyFont="1" applyFill="1" applyBorder="1" applyAlignment="1">
      <alignment horizontal="right" vertical="center"/>
    </xf>
    <xf numFmtId="176" fontId="27" fillId="3" borderId="19" xfId="1" applyNumberFormat="1" applyFont="1" applyFill="1" applyBorder="1" applyAlignment="1">
      <alignment horizontal="center" vertical="center"/>
    </xf>
    <xf numFmtId="0" fontId="27" fillId="3" borderId="18" xfId="3" applyFont="1" applyFill="1" applyBorder="1" applyAlignment="1">
      <alignment horizontal="center" vertical="center"/>
    </xf>
    <xf numFmtId="4" fontId="26" fillId="3" borderId="5" xfId="3" applyNumberFormat="1" applyFont="1" applyFill="1" applyBorder="1">
      <alignment vertical="center"/>
    </xf>
    <xf numFmtId="2" fontId="26" fillId="3" borderId="52" xfId="0" applyNumberFormat="1" applyFont="1" applyFill="1" applyBorder="1">
      <alignment vertical="center"/>
    </xf>
    <xf numFmtId="0" fontId="11" fillId="0" borderId="53" xfId="0" applyFont="1" applyFill="1" applyBorder="1">
      <alignment vertical="center"/>
    </xf>
    <xf numFmtId="176" fontId="11" fillId="0" borderId="54" xfId="1" applyNumberFormat="1" applyFont="1" applyFill="1" applyBorder="1">
      <alignment vertical="center"/>
    </xf>
    <xf numFmtId="176" fontId="11" fillId="0" borderId="52" xfId="1" applyNumberFormat="1" applyFont="1" applyFill="1" applyBorder="1">
      <alignment vertical="center"/>
    </xf>
    <xf numFmtId="176" fontId="11" fillId="0" borderId="1" xfId="0" applyNumberFormat="1" applyFont="1" applyFill="1" applyBorder="1">
      <alignment vertical="center"/>
    </xf>
    <xf numFmtId="176" fontId="11" fillId="0" borderId="55" xfId="0" applyNumberFormat="1" applyFont="1" applyFill="1" applyBorder="1">
      <alignment vertical="center"/>
    </xf>
    <xf numFmtId="176" fontId="11" fillId="0" borderId="28" xfId="1" applyNumberFormat="1" applyFont="1" applyFill="1" applyBorder="1">
      <alignment vertical="center"/>
    </xf>
    <xf numFmtId="0" fontId="0" fillId="0" borderId="26" xfId="0" applyBorder="1">
      <alignment vertical="center"/>
    </xf>
    <xf numFmtId="0" fontId="27" fillId="3" borderId="20" xfId="0" applyFont="1" applyFill="1" applyBorder="1" applyAlignment="1">
      <alignment horizontal="center" vertical="center" wrapText="1"/>
    </xf>
    <xf numFmtId="176" fontId="11" fillId="0" borderId="58" xfId="0" applyNumberFormat="1" applyFont="1" applyFill="1" applyBorder="1">
      <alignment vertical="center"/>
    </xf>
    <xf numFmtId="176" fontId="11" fillId="0" borderId="59" xfId="1" applyNumberFormat="1" applyFont="1" applyFill="1" applyBorder="1">
      <alignment vertical="center"/>
    </xf>
    <xf numFmtId="176" fontId="11" fillId="0" borderId="2" xfId="1" applyNumberFormat="1" applyFont="1" applyFill="1" applyBorder="1">
      <alignment vertical="center"/>
    </xf>
    <xf numFmtId="43" fontId="26" fillId="3" borderId="59" xfId="0" applyNumberFormat="1" applyFont="1" applyFill="1" applyBorder="1">
      <alignment vertical="center"/>
    </xf>
    <xf numFmtId="43" fontId="26" fillId="3" borderId="2" xfId="0" applyNumberFormat="1" applyFont="1" applyFill="1" applyBorder="1">
      <alignment vertical="center"/>
    </xf>
    <xf numFmtId="0" fontId="11" fillId="0" borderId="60" xfId="0" applyFont="1" applyFill="1" applyBorder="1">
      <alignment vertical="center"/>
    </xf>
    <xf numFmtId="2" fontId="26" fillId="3" borderId="58" xfId="0" applyNumberFormat="1" applyFont="1" applyFill="1" applyBorder="1">
      <alignment vertical="center"/>
    </xf>
    <xf numFmtId="176" fontId="11" fillId="0" borderId="58" xfId="1" applyNumberFormat="1" applyFont="1" applyFill="1" applyBorder="1">
      <alignment vertical="center"/>
    </xf>
    <xf numFmtId="176" fontId="11" fillId="0" borderId="2" xfId="0" applyNumberFormat="1" applyFont="1" applyFill="1" applyBorder="1">
      <alignment vertical="center"/>
    </xf>
    <xf numFmtId="43" fontId="26" fillId="3" borderId="59" xfId="1" applyNumberFormat="1" applyFont="1" applyFill="1" applyBorder="1">
      <alignment vertical="center"/>
    </xf>
    <xf numFmtId="43" fontId="26" fillId="3" borderId="2" xfId="1" applyNumberFormat="1" applyFont="1" applyFill="1" applyBorder="1">
      <alignment vertical="center"/>
    </xf>
    <xf numFmtId="2" fontId="26" fillId="3" borderId="5" xfId="1" applyNumberFormat="1" applyFont="1" applyFill="1" applyBorder="1">
      <alignment vertical="center"/>
    </xf>
    <xf numFmtId="178" fontId="26" fillId="3" borderId="61" xfId="1" applyNumberFormat="1" applyFont="1" applyFill="1" applyBorder="1">
      <alignment vertical="center"/>
    </xf>
    <xf numFmtId="2" fontId="26" fillId="3" borderId="61" xfId="1" applyNumberFormat="1" applyFont="1" applyFill="1" applyBorder="1">
      <alignment vertical="center"/>
    </xf>
    <xf numFmtId="176" fontId="10" fillId="0" borderId="61" xfId="1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27" fillId="3" borderId="61" xfId="0" applyFont="1" applyFill="1" applyBorder="1" applyAlignment="1">
      <alignment horizontal="center" vertical="center"/>
    </xf>
    <xf numFmtId="0" fontId="11" fillId="0" borderId="61" xfId="0" applyFont="1" applyFill="1" applyBorder="1">
      <alignment vertical="center"/>
    </xf>
    <xf numFmtId="176" fontId="11" fillId="0" borderId="61" xfId="1" applyNumberFormat="1" applyFont="1" applyFill="1" applyBorder="1">
      <alignment vertical="center"/>
    </xf>
    <xf numFmtId="178" fontId="11" fillId="0" borderId="61" xfId="7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11" fillId="0" borderId="24" xfId="0" applyFont="1" applyBorder="1" applyAlignment="1">
      <alignment horizontal="center" vertical="center" wrapText="1"/>
    </xf>
    <xf numFmtId="176" fontId="10" fillId="2" borderId="3" xfId="1" applyNumberFormat="1" applyFont="1" applyFill="1" applyBorder="1" applyAlignment="1">
      <alignment horizontal="center" vertical="center"/>
    </xf>
    <xf numFmtId="176" fontId="12" fillId="2" borderId="3" xfId="1" applyNumberFormat="1" applyFont="1" applyFill="1" applyBorder="1" applyAlignment="1">
      <alignment horizontal="center" vertical="center"/>
    </xf>
    <xf numFmtId="0" fontId="45" fillId="0" borderId="24" xfId="6" applyFont="1" applyBorder="1" applyAlignment="1" applyProtection="1">
      <alignment vertical="center"/>
    </xf>
    <xf numFmtId="3" fontId="46" fillId="0" borderId="11" xfId="31" applyNumberFormat="1" applyFont="1" applyBorder="1">
      <alignment vertical="center"/>
    </xf>
    <xf numFmtId="0" fontId="46" fillId="0" borderId="0" xfId="31" applyFont="1" applyBorder="1">
      <alignment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7" fillId="3" borderId="23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41" fontId="10" fillId="0" borderId="5" xfId="1" applyNumberFormat="1" applyFont="1" applyFill="1" applyBorder="1" applyAlignment="1">
      <alignment horizontal="center" vertical="center"/>
    </xf>
    <xf numFmtId="41" fontId="10" fillId="0" borderId="23" xfId="1" applyNumberFormat="1" applyFont="1" applyFill="1" applyBorder="1" applyAlignment="1">
      <alignment horizontal="center" vertical="center"/>
    </xf>
    <xf numFmtId="0" fontId="27" fillId="3" borderId="22" xfId="0" applyFont="1" applyFill="1" applyBorder="1" applyAlignment="1">
      <alignment horizontal="center" vertical="center" wrapText="1"/>
    </xf>
    <xf numFmtId="176" fontId="10" fillId="0" borderId="5" xfId="1" applyNumberFormat="1" applyFont="1" applyFill="1" applyBorder="1" applyAlignment="1">
      <alignment horizontal="center" vertical="center" wrapText="1"/>
    </xf>
    <xf numFmtId="176" fontId="10" fillId="0" borderId="23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176" fontId="10" fillId="0" borderId="22" xfId="1" applyNumberFormat="1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176" fontId="10" fillId="0" borderId="5" xfId="1" applyNumberFormat="1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10" fillId="0" borderId="61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vertical="center"/>
    </xf>
    <xf numFmtId="0" fontId="9" fillId="0" borderId="6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44" xfId="3" applyFont="1" applyFill="1" applyBorder="1" applyAlignment="1">
      <alignment horizontal="center" vertical="center" wrapText="1"/>
    </xf>
    <xf numFmtId="0" fontId="10" fillId="0" borderId="45" xfId="3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1" xfId="3" applyFont="1" applyFill="1" applyBorder="1" applyAlignment="1">
      <alignment horizontal="center" vertical="center" wrapText="1"/>
    </xf>
    <xf numFmtId="0" fontId="10" fillId="0" borderId="10" xfId="3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35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6" xfId="3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</cellXfs>
  <cellStyles count="57">
    <cellStyle name="20% - 輔色1 2" xfId="10" xr:uid="{00000000-0005-0000-0000-000000000000}"/>
    <cellStyle name="20% - 輔色2 2" xfId="11" xr:uid="{00000000-0005-0000-0000-000001000000}"/>
    <cellStyle name="20% - 輔色3 2" xfId="12" xr:uid="{00000000-0005-0000-0000-000002000000}"/>
    <cellStyle name="20% - 輔色4 2" xfId="13" xr:uid="{00000000-0005-0000-0000-000003000000}"/>
    <cellStyle name="20% - 輔色5 2" xfId="14" xr:uid="{00000000-0005-0000-0000-000004000000}"/>
    <cellStyle name="20% - 輔色6 2" xfId="15" xr:uid="{00000000-0005-0000-0000-000005000000}"/>
    <cellStyle name="40% - 輔色1 2" xfId="16" xr:uid="{00000000-0005-0000-0000-000006000000}"/>
    <cellStyle name="40% - 輔色2 2" xfId="17" xr:uid="{00000000-0005-0000-0000-000007000000}"/>
    <cellStyle name="40% - 輔色3 2" xfId="18" xr:uid="{00000000-0005-0000-0000-000008000000}"/>
    <cellStyle name="40% - 輔色4 2" xfId="19" xr:uid="{00000000-0005-0000-0000-000009000000}"/>
    <cellStyle name="40% - 輔色5 2" xfId="20" xr:uid="{00000000-0005-0000-0000-00000A000000}"/>
    <cellStyle name="40% - 輔色6 2" xfId="21" xr:uid="{00000000-0005-0000-0000-00000B000000}"/>
    <cellStyle name="60% - 輔色1 2" xfId="22" xr:uid="{00000000-0005-0000-0000-00000C000000}"/>
    <cellStyle name="60% - 輔色2 2" xfId="23" xr:uid="{00000000-0005-0000-0000-00000D000000}"/>
    <cellStyle name="60% - 輔色3 2" xfId="24" xr:uid="{00000000-0005-0000-0000-00000E000000}"/>
    <cellStyle name="60% - 輔色4 2" xfId="25" xr:uid="{00000000-0005-0000-0000-00000F000000}"/>
    <cellStyle name="60% - 輔色5 2" xfId="26" xr:uid="{00000000-0005-0000-0000-000010000000}"/>
    <cellStyle name="60% - 輔色6 2" xfId="27" xr:uid="{00000000-0005-0000-0000-000011000000}"/>
    <cellStyle name="一般" xfId="0" builtinId="0"/>
    <cellStyle name="一般 2" xfId="3" xr:uid="{00000000-0005-0000-0000-000013000000}"/>
    <cellStyle name="一般 2 2" xfId="28" xr:uid="{00000000-0005-0000-0000-000014000000}"/>
    <cellStyle name="一般 2_3.2身障人數科10303" xfId="29" xr:uid="{00000000-0005-0000-0000-000015000000}"/>
    <cellStyle name="一般 3" xfId="2" xr:uid="{00000000-0005-0000-0000-000016000000}"/>
    <cellStyle name="一般 3 2" xfId="9" xr:uid="{00000000-0005-0000-0000-000017000000}"/>
    <cellStyle name="一般 3 3" xfId="30" xr:uid="{00000000-0005-0000-0000-000018000000}"/>
    <cellStyle name="一般 4" xfId="4" xr:uid="{00000000-0005-0000-0000-000019000000}"/>
    <cellStyle name="一般 4 2" xfId="31" xr:uid="{00000000-0005-0000-0000-00001A000000}"/>
    <cellStyle name="千分位" xfId="1" builtinId="3"/>
    <cellStyle name="千分位 2" xfId="8" xr:uid="{00000000-0005-0000-0000-00001C000000}"/>
    <cellStyle name="千分位[0] 2" xfId="32" xr:uid="{00000000-0005-0000-0000-00001D000000}"/>
    <cellStyle name="千分位[0] 2 2" xfId="56" xr:uid="{00000000-0005-0000-0000-000018000000}"/>
    <cellStyle name="中等 2" xfId="33" xr:uid="{00000000-0005-0000-0000-00001E000000}"/>
    <cellStyle name="合計 2" xfId="34" xr:uid="{00000000-0005-0000-0000-00001F000000}"/>
    <cellStyle name="好 2" xfId="35" xr:uid="{00000000-0005-0000-0000-000020000000}"/>
    <cellStyle name="百分比" xfId="7" builtinId="5"/>
    <cellStyle name="百分比 2" xfId="5" xr:uid="{00000000-0005-0000-0000-000022000000}"/>
    <cellStyle name="計算方式 2" xfId="36" xr:uid="{00000000-0005-0000-0000-000023000000}"/>
    <cellStyle name="連結的儲存格 2" xfId="37" xr:uid="{00000000-0005-0000-0000-000024000000}"/>
    <cellStyle name="備註 2" xfId="38" xr:uid="{00000000-0005-0000-0000-000025000000}"/>
    <cellStyle name="超連結" xfId="6" builtinId="8"/>
    <cellStyle name="說明文字 2" xfId="39" xr:uid="{00000000-0005-0000-0000-000027000000}"/>
    <cellStyle name="輔色1 2" xfId="40" xr:uid="{00000000-0005-0000-0000-000028000000}"/>
    <cellStyle name="輔色2 2" xfId="41" xr:uid="{00000000-0005-0000-0000-000029000000}"/>
    <cellStyle name="輔色3 2" xfId="42" xr:uid="{00000000-0005-0000-0000-00002A000000}"/>
    <cellStyle name="輔色4 2" xfId="43" xr:uid="{00000000-0005-0000-0000-00002B000000}"/>
    <cellStyle name="輔色5 2" xfId="44" xr:uid="{00000000-0005-0000-0000-00002C000000}"/>
    <cellStyle name="輔色6 2" xfId="45" xr:uid="{00000000-0005-0000-0000-00002D000000}"/>
    <cellStyle name="標題 1 2" xfId="47" xr:uid="{00000000-0005-0000-0000-00002E000000}"/>
    <cellStyle name="標題 2 2" xfId="48" xr:uid="{00000000-0005-0000-0000-00002F000000}"/>
    <cellStyle name="標題 3 2" xfId="49" xr:uid="{00000000-0005-0000-0000-000030000000}"/>
    <cellStyle name="標題 4 2" xfId="50" xr:uid="{00000000-0005-0000-0000-000031000000}"/>
    <cellStyle name="標題 5" xfId="46" xr:uid="{00000000-0005-0000-0000-000032000000}"/>
    <cellStyle name="輸入 2" xfId="51" xr:uid="{00000000-0005-0000-0000-000033000000}"/>
    <cellStyle name="輸出 2" xfId="52" xr:uid="{00000000-0005-0000-0000-000034000000}"/>
    <cellStyle name="檢查儲存格 2" xfId="53" xr:uid="{00000000-0005-0000-0000-000035000000}"/>
    <cellStyle name="壞 2" xfId="54" xr:uid="{00000000-0005-0000-0000-000036000000}"/>
    <cellStyle name="警告文字 2" xfId="55" xr:uid="{00000000-0005-0000-0000-000037000000}"/>
  </cellStyles>
  <dxfs count="0"/>
  <tableStyles count="0" defaultTableStyle="TableStyleMedium2" defaultPivotStyle="PivotStyleLight16"/>
  <colors>
    <mruColors>
      <color rgb="FF0066FF"/>
      <color rgb="FFFF0066"/>
      <color rgb="FF9933FF"/>
      <color rgb="FFC80679"/>
      <color rgb="FF9900FF"/>
      <color rgb="FFFF99FF"/>
      <color rgb="FFFFFF99"/>
      <color rgb="FFFFCCFF"/>
      <color rgb="FFCC66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86406843839055"/>
          <c:y val="0.30202911383065068"/>
          <c:w val="0.73862881287748994"/>
          <c:h val="0.505465895547175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38100" cap="flat" cmpd="sng" algn="ctr">
              <a:solidFill>
                <a:schemeClr val="lt1"/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瑞芳區人口結構性別分!#REF!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D9D-4AF1-86B0-BB740860504E}"/>
            </c:ext>
          </c:extLst>
        </c:ser>
        <c:ser>
          <c:idx val="1"/>
          <c:order val="1"/>
          <c:spPr>
            <a:solidFill>
              <a:schemeClr val="accent3"/>
            </a:solidFill>
            <a:ln w="38100" cap="flat" cmpd="sng" algn="ctr">
              <a:solidFill>
                <a:schemeClr val="lt1"/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瑞芳區人口結構性別分!#REF!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D9D-4AF1-86B0-BB7408605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59008"/>
        <c:axId val="55138496"/>
      </c:barChart>
      <c:lineChart>
        <c:grouping val="standard"/>
        <c:varyColors val="0"/>
        <c:ser>
          <c:idx val="2"/>
          <c:order val="2"/>
          <c:spPr>
            <a:ln w="25400" cap="flat" cmpd="sng" algn="ctr">
              <a:solidFill>
                <a:schemeClr val="accent2">
                  <a:shade val="50000"/>
                </a:schemeClr>
              </a:solidFill>
              <a:prstDash val="solid"/>
            </a:ln>
            <a:effectLst/>
          </c:spPr>
          <c:marker>
            <c:symbol val="square"/>
            <c:size val="9"/>
            <c:spPr>
              <a:solidFill>
                <a:schemeClr val="accent2"/>
              </a:solidFill>
              <a:ln w="25400" cap="flat" cmpd="sng" algn="ctr">
                <a:solidFill>
                  <a:schemeClr val="accent2">
                    <a:shade val="50000"/>
                  </a:schemeClr>
                </a:solidFill>
                <a:prstDash val="solid"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</c:marker>
          <c:val>
            <c:numRef>
              <c:f>瑞芳區人口結構性別分!#REF!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D9D-4AF1-86B0-BB740860504E}"/>
            </c:ext>
          </c:extLst>
        </c:ser>
        <c:ser>
          <c:idx val="3"/>
          <c:order val="3"/>
          <c:spPr>
            <a:ln w="25400" cap="flat" cmpd="sng" algn="ctr">
              <a:solidFill>
                <a:schemeClr val="accent5">
                  <a:shade val="50000"/>
                </a:schemeClr>
              </a:solidFill>
              <a:prstDash val="solid"/>
            </a:ln>
            <a:effectLst/>
          </c:spPr>
          <c:marker>
            <c:symbol val="circle"/>
            <c:size val="9"/>
            <c:spPr>
              <a:solidFill>
                <a:schemeClr val="accent5"/>
              </a:solidFill>
              <a:ln w="25400" cap="flat" cmpd="sng" algn="ctr">
                <a:solidFill>
                  <a:schemeClr val="accent5">
                    <a:shade val="50000"/>
                  </a:schemeClr>
                </a:solidFill>
                <a:prstDash val="solid"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FD9D-4AF1-86B0-BB7408605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FD9D-4AF1-86B0-BB7408605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FD9D-4AF1-86B0-BB7408605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FD9D-4AF1-86B0-BB7408605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FD9D-4AF1-86B0-BB7408605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FD9D-4AF1-86B0-BB740860504E}"/>
              </c:ext>
            </c:extLst>
          </c:dPt>
          <c:val>
            <c:numRef>
              <c:f>瑞芳區人口結構性別分!#REF!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瑞芳區人口結構性別分!#REF!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FD9D-4AF1-86B0-BB7408605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60032"/>
        <c:axId val="55139072"/>
      </c:lineChart>
      <c:catAx>
        <c:axId val="65259008"/>
        <c:scaling>
          <c:orientation val="minMax"/>
        </c:scaling>
        <c:delete val="0"/>
        <c:axPos val="b"/>
        <c:majorTickMark val="out"/>
        <c:minorTickMark val="none"/>
        <c:tickLblPos val="nextTo"/>
        <c:crossAx val="55138496"/>
        <c:crossesAt val="0"/>
        <c:auto val="1"/>
        <c:lblAlgn val="ctr"/>
        <c:lblOffset val="100"/>
        <c:noMultiLvlLbl val="0"/>
      </c:catAx>
      <c:valAx>
        <c:axId val="55138496"/>
        <c:scaling>
          <c:orientation val="minMax"/>
          <c:max val="25000"/>
          <c:min val="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65259008"/>
        <c:crosses val="autoZero"/>
        <c:crossBetween val="between"/>
        <c:majorUnit val="5000"/>
        <c:minorUnit val="1000"/>
      </c:valAx>
      <c:valAx>
        <c:axId val="55139072"/>
        <c:scaling>
          <c:orientation val="minMax"/>
          <c:max val="15000"/>
          <c:min val="0"/>
        </c:scaling>
        <c:delete val="0"/>
        <c:axPos val="r"/>
        <c:numFmt formatCode="#,##0_);[Red]\(#,##0\)" sourceLinked="0"/>
        <c:majorTickMark val="out"/>
        <c:minorTickMark val="none"/>
        <c:tickLblPos val="nextTo"/>
        <c:crossAx val="65260032"/>
        <c:crosses val="max"/>
        <c:crossBetween val="between"/>
        <c:majorUnit val="3000"/>
        <c:minorUnit val="1000"/>
      </c:valAx>
      <c:catAx>
        <c:axId val="65260032"/>
        <c:scaling>
          <c:orientation val="minMax"/>
        </c:scaling>
        <c:delete val="1"/>
        <c:axPos val="b"/>
        <c:majorTickMark val="out"/>
        <c:minorTickMark val="none"/>
        <c:tickLblPos val="nextTo"/>
        <c:crossAx val="5513907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3803987925946556"/>
          <c:y val="8.2947538184233005E-2"/>
          <c:w val="0.76536445806010578"/>
          <c:h val="0.1155387821745212"/>
        </c:manualLayout>
      </c:layout>
      <c:overlay val="0"/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zh-TW"/>
        </a:p>
      </c:txPr>
    </c:legend>
    <c:plotVisOnly val="1"/>
    <c:dispBlanksAs val="gap"/>
    <c:showDLblsOverMax val="0"/>
  </c:chart>
  <c:spPr>
    <a:gradFill>
      <a:gsLst>
        <a:gs pos="0">
          <a:schemeClr val="accent6">
            <a:lumMod val="75000"/>
          </a:schemeClr>
        </a:gs>
        <a:gs pos="64008">
          <a:schemeClr val="accent6">
            <a:lumMod val="60000"/>
            <a:lumOff val="40000"/>
          </a:schemeClr>
        </a:gs>
        <a:gs pos="100000">
          <a:schemeClr val="bg1"/>
        </a:gs>
      </a:gsLst>
      <a:lin ang="5400000" scaled="0"/>
    </a:gradFill>
    <a:scene3d>
      <a:camera prst="orthographicFront"/>
      <a:lightRig rig="threePt" dir="t"/>
    </a:scene3d>
    <a:sp3d>
      <a:bevelT w="190500" h="38100"/>
    </a:sp3d>
  </c:spPr>
  <c:txPr>
    <a:bodyPr/>
    <a:lstStyle/>
    <a:p>
      <a:pPr>
        <a:defRPr sz="1100" b="1">
          <a:latin typeface="微軟正黑體" panose="020B0604030504040204" pitchFamily="34" charset="-120"/>
          <a:ea typeface="微軟正黑體" panose="020B0604030504040204" pitchFamily="34" charset="-120"/>
        </a:defRPr>
      </a:pPr>
      <a:endParaRPr lang="zh-TW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4615;&#21029;&#32113;&#35336;&#24235;&#32034;&#24341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24615;&#21029;&#32113;&#35336;&#24235;&#32034;&#24341;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914400</xdr:colOff>
      <xdr:row>0</xdr:row>
      <xdr:rowOff>152400</xdr:rowOff>
    </xdr:from>
    <xdr:to>
      <xdr:col>5</xdr:col>
      <xdr:colOff>1249709</xdr:colOff>
      <xdr:row>0</xdr:row>
      <xdr:rowOff>463323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6240" y="152400"/>
          <a:ext cx="335309" cy="310923"/>
        </a:xfrm>
        <a:prstGeom prst="rect">
          <a:avLst/>
        </a:prstGeom>
      </xdr:spPr>
    </xdr:pic>
    <xdr:clientData/>
  </xdr:twoCellAnchor>
  <xdr:twoCellAnchor>
    <xdr:from>
      <xdr:col>5</xdr:col>
      <xdr:colOff>807720</xdr:colOff>
      <xdr:row>0</xdr:row>
      <xdr:rowOff>76200</xdr:rowOff>
    </xdr:from>
    <xdr:to>
      <xdr:col>5</xdr:col>
      <xdr:colOff>1958340</xdr:colOff>
      <xdr:row>0</xdr:row>
      <xdr:rowOff>548640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09560" y="76200"/>
          <a:ext cx="1150620" cy="472440"/>
        </a:xfrm>
        <a:prstGeom prst="rect">
          <a:avLst/>
        </a:prstGeom>
        <a:noFill/>
        <a:ln w="25400">
          <a:solidFill>
            <a:schemeClr val="bg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zh-TW" altLang="en-US" sz="1100" b="1">
              <a:solidFill>
                <a:srgbClr val="FF0000"/>
              </a:solidFill>
            </a:rPr>
            <a:t>項目名稱</a:t>
          </a:r>
          <a:endParaRPr lang="en-US" altLang="zh-TW" sz="1100" b="1">
            <a:solidFill>
              <a:srgbClr val="FF0000"/>
            </a:solidFill>
          </a:endParaRPr>
        </a:p>
        <a:p>
          <a:pPr algn="ctr"/>
          <a:r>
            <a:rPr lang="zh-TW" altLang="en-US" sz="1100" b="1">
              <a:solidFill>
                <a:srgbClr val="FF0000"/>
              </a:solidFill>
            </a:rPr>
            <a:t>             索引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320040</xdr:colOff>
      <xdr:row>0</xdr:row>
      <xdr:rowOff>83820</xdr:rowOff>
    </xdr:from>
    <xdr:to>
      <xdr:col>31</xdr:col>
      <xdr:colOff>259109</xdr:colOff>
      <xdr:row>1</xdr:row>
      <xdr:rowOff>120423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43020" y="83820"/>
          <a:ext cx="335309" cy="310923"/>
        </a:xfrm>
        <a:prstGeom prst="rect">
          <a:avLst/>
        </a:prstGeom>
      </xdr:spPr>
    </xdr:pic>
    <xdr:clientData/>
  </xdr:twoCellAnchor>
  <xdr:twoCellAnchor>
    <xdr:from>
      <xdr:col>30</xdr:col>
      <xdr:colOff>175260</xdr:colOff>
      <xdr:row>0</xdr:row>
      <xdr:rowOff>0</xdr:rowOff>
    </xdr:from>
    <xdr:to>
      <xdr:col>32</xdr:col>
      <xdr:colOff>373380</xdr:colOff>
      <xdr:row>2</xdr:row>
      <xdr:rowOff>28575</xdr:rowOff>
    </xdr:to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 bwMode="auto">
        <a:xfrm>
          <a:off x="16398240" y="0"/>
          <a:ext cx="1333500" cy="50863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48936</xdr:colOff>
      <xdr:row>0</xdr:row>
      <xdr:rowOff>90881</xdr:rowOff>
    </xdr:from>
    <xdr:to>
      <xdr:col>20</xdr:col>
      <xdr:colOff>384245</xdr:colOff>
      <xdr:row>1</xdr:row>
      <xdr:rowOff>129162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2404" y="90881"/>
          <a:ext cx="335309" cy="310923"/>
        </a:xfrm>
        <a:prstGeom prst="rect">
          <a:avLst/>
        </a:prstGeom>
      </xdr:spPr>
    </xdr:pic>
    <xdr:clientData/>
  </xdr:twoCellAnchor>
  <xdr:twoCellAnchor>
    <xdr:from>
      <xdr:col>19</xdr:col>
      <xdr:colOff>685101</xdr:colOff>
      <xdr:row>0</xdr:row>
      <xdr:rowOff>0</xdr:rowOff>
    </xdr:from>
    <xdr:to>
      <xdr:col>22</xdr:col>
      <xdr:colOff>418301</xdr:colOff>
      <xdr:row>2</xdr:row>
      <xdr:rowOff>53340</xdr:rowOff>
    </xdr:to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 bwMode="auto">
        <a:xfrm>
          <a:off x="11017541" y="0"/>
          <a:ext cx="1271182" cy="52871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205740</xdr:colOff>
      <xdr:row>0</xdr:row>
      <xdr:rowOff>91440</xdr:rowOff>
    </xdr:from>
    <xdr:to>
      <xdr:col>13</xdr:col>
      <xdr:colOff>541049</xdr:colOff>
      <xdr:row>1</xdr:row>
      <xdr:rowOff>128043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9360" y="91440"/>
          <a:ext cx="335309" cy="310923"/>
        </a:xfrm>
        <a:prstGeom prst="rect">
          <a:avLst/>
        </a:prstGeom>
      </xdr:spPr>
    </xdr:pic>
    <xdr:clientData/>
  </xdr:twoCellAnchor>
  <xdr:twoCellAnchor>
    <xdr:from>
      <xdr:col>13</xdr:col>
      <xdr:colOff>68580</xdr:colOff>
      <xdr:row>0</xdr:row>
      <xdr:rowOff>0</xdr:rowOff>
    </xdr:from>
    <xdr:to>
      <xdr:col>14</xdr:col>
      <xdr:colOff>632461</xdr:colOff>
      <xdr:row>2</xdr:row>
      <xdr:rowOff>53340</xdr:rowOff>
    </xdr:to>
    <xdr:sp macro="" textlink="">
      <xdr:nvSpPr>
        <xdr:cNvPr id="5" name="文字方塊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9982200" y="0"/>
          <a:ext cx="1303021" cy="5410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975360</xdr:colOff>
      <xdr:row>0</xdr:row>
      <xdr:rowOff>76200</xdr:rowOff>
    </xdr:from>
    <xdr:to>
      <xdr:col>6</xdr:col>
      <xdr:colOff>228629</xdr:colOff>
      <xdr:row>1</xdr:row>
      <xdr:rowOff>112803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5560" y="76200"/>
          <a:ext cx="335309" cy="310923"/>
        </a:xfrm>
        <a:prstGeom prst="rect">
          <a:avLst/>
        </a:prstGeom>
      </xdr:spPr>
    </xdr:pic>
    <xdr:clientData/>
  </xdr:twoCellAnchor>
  <xdr:twoCellAnchor>
    <xdr:from>
      <xdr:col>5</xdr:col>
      <xdr:colOff>883920</xdr:colOff>
      <xdr:row>0</xdr:row>
      <xdr:rowOff>0</xdr:rowOff>
    </xdr:from>
    <xdr:to>
      <xdr:col>7</xdr:col>
      <xdr:colOff>22861</xdr:colOff>
      <xdr:row>1</xdr:row>
      <xdr:rowOff>198120</xdr:rowOff>
    </xdr:to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 bwMode="auto">
        <a:xfrm>
          <a:off x="6294120" y="0"/>
          <a:ext cx="1303021" cy="4724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167639</xdr:colOff>
      <xdr:row>0</xdr:row>
      <xdr:rowOff>76200</xdr:rowOff>
    </xdr:from>
    <xdr:to>
      <xdr:col>15</xdr:col>
      <xdr:colOff>480060</xdr:colOff>
      <xdr:row>0</xdr:row>
      <xdr:rowOff>358140</xdr:rowOff>
    </xdr:to>
    <xdr:sp macro="" textlink="">
      <xdr:nvSpPr>
        <xdr:cNvPr id="6" name="弧形箭號 (下彎)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10800000">
          <a:off x="12557759" y="76200"/>
          <a:ext cx="312421" cy="281940"/>
        </a:xfrm>
        <a:prstGeom prst="curvedDown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11</xdr:row>
      <xdr:rowOff>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182880</xdr:rowOff>
    </xdr:from>
    <xdr:to>
      <xdr:col>8</xdr:col>
      <xdr:colOff>0</xdr:colOff>
      <xdr:row>2</xdr:row>
      <xdr:rowOff>129540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581900" y="182880"/>
          <a:ext cx="0" cy="35814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600" b="1">
              <a:latin typeface="微軟正黑體" panose="020B0604030504040204" pitchFamily="34" charset="-120"/>
              <a:ea typeface="微軟正黑體" panose="020B0604030504040204" pitchFamily="34" charset="-120"/>
            </a:rPr>
            <a:t>人口概況</a:t>
          </a:r>
        </a:p>
      </xdr:txBody>
    </xdr:sp>
    <xdr:clientData/>
  </xdr:twoCellAnchor>
  <xdr:twoCellAnchor>
    <xdr:from>
      <xdr:col>15</xdr:col>
      <xdr:colOff>15239</xdr:colOff>
      <xdr:row>0</xdr:row>
      <xdr:rowOff>0</xdr:rowOff>
    </xdr:from>
    <xdr:to>
      <xdr:col>16</xdr:col>
      <xdr:colOff>571500</xdr:colOff>
      <xdr:row>1</xdr:row>
      <xdr:rowOff>91440</xdr:rowOff>
    </xdr:to>
    <xdr:sp macro="" textlink="">
      <xdr:nvSpPr>
        <xdr:cNvPr id="21" name="文字方塊 2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 bwMode="auto">
        <a:xfrm>
          <a:off x="12405359" y="0"/>
          <a:ext cx="1363981" cy="4724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0.04073</cdr:x>
      <cdr:y>0.19967</cdr:y>
    </cdr:from>
    <cdr:to>
      <cdr:x>0.1404</cdr:x>
      <cdr:y>0.28612</cdr:y>
    </cdr:to>
    <cdr:sp macro="" textlink="">
      <cdr:nvSpPr>
        <cdr:cNvPr id="3" name="文字方塊 1"/>
        <cdr:cNvSpPr txBox="1"/>
      </cdr:nvSpPr>
      <cdr:spPr>
        <a:xfrm xmlns:a="http://schemas.openxmlformats.org/drawingml/2006/main">
          <a:off x="289595" y="757714"/>
          <a:ext cx="708599" cy="3280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000" b="1">
              <a:latin typeface="微軟正黑體" panose="020B0604030504040204" pitchFamily="34" charset="-120"/>
              <a:ea typeface="微軟正黑體" panose="020B0604030504040204" pitchFamily="34" charset="-120"/>
            </a:rPr>
            <a:t>單位：人</a:t>
          </a:r>
        </a:p>
      </cdr:txBody>
    </cdr:sp>
  </cdr:relSizeAnchor>
  <cdr:relSizeAnchor xmlns:cdr="http://schemas.openxmlformats.org/drawingml/2006/chartDrawing">
    <cdr:from>
      <cdr:x>0.87781</cdr:x>
      <cdr:y>0.19342</cdr:y>
    </cdr:from>
    <cdr:to>
      <cdr:x>0.97963</cdr:x>
      <cdr:y>0.27987</cdr:y>
    </cdr:to>
    <cdr:sp macro="" textlink="">
      <cdr:nvSpPr>
        <cdr:cNvPr id="4" name="文字方塊 1"/>
        <cdr:cNvSpPr txBox="1"/>
      </cdr:nvSpPr>
      <cdr:spPr>
        <a:xfrm xmlns:a="http://schemas.openxmlformats.org/drawingml/2006/main">
          <a:off x="6240749" y="733966"/>
          <a:ext cx="723885" cy="3280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000" b="1">
              <a:latin typeface="微軟正黑體" panose="020B0604030504040204" pitchFamily="34" charset="-120"/>
              <a:ea typeface="微軟正黑體" panose="020B0604030504040204" pitchFamily="34" charset="-120"/>
            </a:rPr>
            <a:t>單位：人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914400</xdr:colOff>
      <xdr:row>0</xdr:row>
      <xdr:rowOff>83820</xdr:rowOff>
    </xdr:from>
    <xdr:to>
      <xdr:col>7</xdr:col>
      <xdr:colOff>167669</xdr:colOff>
      <xdr:row>1</xdr:row>
      <xdr:rowOff>120423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83820"/>
          <a:ext cx="335309" cy="310923"/>
        </a:xfrm>
        <a:prstGeom prst="rect">
          <a:avLst/>
        </a:prstGeom>
      </xdr:spPr>
    </xdr:pic>
    <xdr:clientData/>
  </xdr:twoCellAnchor>
  <xdr:twoCellAnchor>
    <xdr:from>
      <xdr:col>6</xdr:col>
      <xdr:colOff>777240</xdr:colOff>
      <xdr:row>0</xdr:row>
      <xdr:rowOff>0</xdr:rowOff>
    </xdr:from>
    <xdr:to>
      <xdr:col>7</xdr:col>
      <xdr:colOff>1043940</xdr:colOff>
      <xdr:row>2</xdr:row>
      <xdr:rowOff>60960</xdr:rowOff>
    </xdr:to>
    <xdr:sp macro="" textlink="">
      <xdr:nvSpPr>
        <xdr:cNvPr id="7" name="文字方塊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 bwMode="auto">
        <a:xfrm>
          <a:off x="7269480" y="0"/>
          <a:ext cx="1348740" cy="5410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0</xdr:row>
      <xdr:rowOff>121920</xdr:rowOff>
    </xdr:from>
    <xdr:to>
      <xdr:col>9</xdr:col>
      <xdr:colOff>320041</xdr:colOff>
      <xdr:row>1</xdr:row>
      <xdr:rowOff>129540</xdr:rowOff>
    </xdr:to>
    <xdr:sp macro="" textlink="">
      <xdr:nvSpPr>
        <xdr:cNvPr id="7" name="弧形箭號 (下彎)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 rot="10800000">
          <a:off x="9677400" y="121920"/>
          <a:ext cx="312421" cy="281940"/>
        </a:xfrm>
        <a:prstGeom prst="curvedDownArrow">
          <a:avLst/>
        </a:prstGeom>
        <a:solidFill>
          <a:srgbClr val="08A1D9"/>
        </a:solidFill>
        <a:ln w="25400" cap="flat" cmpd="sng" algn="ctr">
          <a:solidFill>
            <a:srgbClr val="08A1D9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ea typeface="新細明體"/>
            <a:cs typeface="+mn-cs"/>
          </a:endParaRPr>
        </a:p>
      </xdr:txBody>
    </xdr:sp>
    <xdr:clientData/>
  </xdr:twoCellAnchor>
  <xdr:twoCellAnchor>
    <xdr:from>
      <xdr:col>8</xdr:col>
      <xdr:colOff>990600</xdr:colOff>
      <xdr:row>0</xdr:row>
      <xdr:rowOff>0</xdr:rowOff>
    </xdr:from>
    <xdr:to>
      <xdr:col>10</xdr:col>
      <xdr:colOff>129541</xdr:colOff>
      <xdr:row>2</xdr:row>
      <xdr:rowOff>38100</xdr:rowOff>
    </xdr:to>
    <xdr:sp macro="" textlink="">
      <xdr:nvSpPr>
        <xdr:cNvPr id="2" name="文字方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 bwMode="auto">
        <a:xfrm>
          <a:off x="9578340" y="0"/>
          <a:ext cx="1303021" cy="5410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</xdr:colOff>
      <xdr:row>0</xdr:row>
      <xdr:rowOff>99060</xdr:rowOff>
    </xdr:from>
    <xdr:to>
      <xdr:col>9</xdr:col>
      <xdr:colOff>342929</xdr:colOff>
      <xdr:row>1</xdr:row>
      <xdr:rowOff>135663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99060"/>
          <a:ext cx="335309" cy="310923"/>
        </a:xfrm>
        <a:prstGeom prst="rect">
          <a:avLst/>
        </a:prstGeom>
      </xdr:spPr>
    </xdr:pic>
    <xdr:clientData/>
  </xdr:twoCellAnchor>
  <xdr:twoCellAnchor>
    <xdr:from>
      <xdr:col>8</xdr:col>
      <xdr:colOff>960120</xdr:colOff>
      <xdr:row>0</xdr:row>
      <xdr:rowOff>7620</xdr:rowOff>
    </xdr:from>
    <xdr:to>
      <xdr:col>10</xdr:col>
      <xdr:colOff>137160</xdr:colOff>
      <xdr:row>1</xdr:row>
      <xdr:rowOff>205740</xdr:rowOff>
    </xdr:to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 bwMode="auto">
        <a:xfrm>
          <a:off x="9547860" y="7620"/>
          <a:ext cx="1341120" cy="4724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0</xdr:row>
      <xdr:rowOff>91440</xdr:rowOff>
    </xdr:from>
    <xdr:to>
      <xdr:col>9</xdr:col>
      <xdr:colOff>381029</xdr:colOff>
      <xdr:row>1</xdr:row>
      <xdr:rowOff>51843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500" y="91440"/>
          <a:ext cx="335309" cy="310923"/>
        </a:xfrm>
        <a:prstGeom prst="rect">
          <a:avLst/>
        </a:prstGeom>
      </xdr:spPr>
    </xdr:pic>
    <xdr:clientData/>
  </xdr:twoCellAnchor>
  <xdr:twoCellAnchor>
    <xdr:from>
      <xdr:col>8</xdr:col>
      <xdr:colOff>990600</xdr:colOff>
      <xdr:row>0</xdr:row>
      <xdr:rowOff>15240</xdr:rowOff>
    </xdr:from>
    <xdr:to>
      <xdr:col>10</xdr:col>
      <xdr:colOff>129541</xdr:colOff>
      <xdr:row>1</xdr:row>
      <xdr:rowOff>175260</xdr:rowOff>
    </xdr:to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 bwMode="auto">
        <a:xfrm>
          <a:off x="9578340" y="15240"/>
          <a:ext cx="1303021" cy="5105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182880</xdr:colOff>
      <xdr:row>0</xdr:row>
      <xdr:rowOff>106680</xdr:rowOff>
    </xdr:from>
    <xdr:to>
      <xdr:col>9</xdr:col>
      <xdr:colOff>518189</xdr:colOff>
      <xdr:row>1</xdr:row>
      <xdr:rowOff>143283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2660" y="106680"/>
          <a:ext cx="335309" cy="310923"/>
        </a:xfrm>
        <a:prstGeom prst="rect">
          <a:avLst/>
        </a:prstGeom>
      </xdr:spPr>
    </xdr:pic>
    <xdr:clientData/>
  </xdr:twoCellAnchor>
  <xdr:twoCellAnchor>
    <xdr:from>
      <xdr:col>9</xdr:col>
      <xdr:colOff>114300</xdr:colOff>
      <xdr:row>0</xdr:row>
      <xdr:rowOff>0</xdr:rowOff>
    </xdr:from>
    <xdr:to>
      <xdr:col>10</xdr:col>
      <xdr:colOff>312420</xdr:colOff>
      <xdr:row>2</xdr:row>
      <xdr:rowOff>0</xdr:rowOff>
    </xdr:to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 bwMode="auto">
        <a:xfrm>
          <a:off x="9784080" y="0"/>
          <a:ext cx="1280160" cy="5029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0</xdr:row>
      <xdr:rowOff>91440</xdr:rowOff>
    </xdr:from>
    <xdr:to>
      <xdr:col>6</xdr:col>
      <xdr:colOff>205769</xdr:colOff>
      <xdr:row>1</xdr:row>
      <xdr:rowOff>128043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8420" y="91440"/>
          <a:ext cx="335309" cy="310923"/>
        </a:xfrm>
        <a:prstGeom prst="rect">
          <a:avLst/>
        </a:prstGeom>
      </xdr:spPr>
    </xdr:pic>
    <xdr:clientData/>
  </xdr:twoCellAnchor>
  <xdr:twoCellAnchor>
    <xdr:from>
      <xdr:col>5</xdr:col>
      <xdr:colOff>792480</xdr:colOff>
      <xdr:row>0</xdr:row>
      <xdr:rowOff>0</xdr:rowOff>
    </xdr:from>
    <xdr:to>
      <xdr:col>6</xdr:col>
      <xdr:colOff>1074420</xdr:colOff>
      <xdr:row>2</xdr:row>
      <xdr:rowOff>0</xdr:rowOff>
    </xdr:to>
    <xdr:sp macro="" textlink="">
      <xdr:nvSpPr>
        <xdr:cNvPr id="2" name="文字方塊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 bwMode="auto">
        <a:xfrm>
          <a:off x="6248400" y="0"/>
          <a:ext cx="1363980" cy="5486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46800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FF0066"/>
              </a:solidFill>
              <a:effectLst/>
              <a:uLnTx/>
              <a:uFillTx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回性別統計目錄索引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角度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G16"/>
  <sheetViews>
    <sheetView tabSelected="1" view="pageBreakPreview" zoomScaleNormal="100" zoomScaleSheetLayoutView="100" workbookViewId="0">
      <selection activeCell="B6" sqref="B6"/>
    </sheetView>
  </sheetViews>
  <sheetFormatPr defaultRowHeight="16.5" x14ac:dyDescent="0.25"/>
  <cols>
    <col min="1" max="1" width="7.75" style="35" customWidth="1"/>
    <col min="2" max="2" width="52.125" style="35" customWidth="1"/>
    <col min="3" max="3" width="7.875" style="35" customWidth="1"/>
    <col min="4" max="4" width="31.25" style="35" customWidth="1"/>
    <col min="5" max="5" width="23.875" style="35" customWidth="1"/>
    <col min="6" max="6" width="53.125" style="35" customWidth="1"/>
    <col min="7" max="253" width="8.875" style="35"/>
    <col min="254" max="254" width="3.25" style="35" customWidth="1"/>
    <col min="255" max="255" width="17.375" style="35" customWidth="1"/>
    <col min="256" max="256" width="14" style="35" customWidth="1"/>
    <col min="257" max="257" width="69" style="35" customWidth="1"/>
    <col min="258" max="258" width="8.625" style="35" customWidth="1"/>
    <col min="259" max="259" width="5.5" style="35" customWidth="1"/>
    <col min="260" max="260" width="9.375" style="35" customWidth="1"/>
    <col min="261" max="261" width="6.625" style="35" customWidth="1"/>
    <col min="262" max="262" width="18.875" style="35" customWidth="1"/>
    <col min="263" max="509" width="8.875" style="35"/>
    <col min="510" max="510" width="3.25" style="35" customWidth="1"/>
    <col min="511" max="511" width="17.375" style="35" customWidth="1"/>
    <col min="512" max="512" width="14" style="35" customWidth="1"/>
    <col min="513" max="513" width="69" style="35" customWidth="1"/>
    <col min="514" max="514" width="8.625" style="35" customWidth="1"/>
    <col min="515" max="515" width="5.5" style="35" customWidth="1"/>
    <col min="516" max="516" width="9.375" style="35" customWidth="1"/>
    <col min="517" max="517" width="6.625" style="35" customWidth="1"/>
    <col min="518" max="518" width="18.875" style="35" customWidth="1"/>
    <col min="519" max="765" width="8.875" style="35"/>
    <col min="766" max="766" width="3.25" style="35" customWidth="1"/>
    <col min="767" max="767" width="17.375" style="35" customWidth="1"/>
    <col min="768" max="768" width="14" style="35" customWidth="1"/>
    <col min="769" max="769" width="69" style="35" customWidth="1"/>
    <col min="770" max="770" width="8.625" style="35" customWidth="1"/>
    <col min="771" max="771" width="5.5" style="35" customWidth="1"/>
    <col min="772" max="772" width="9.375" style="35" customWidth="1"/>
    <col min="773" max="773" width="6.625" style="35" customWidth="1"/>
    <col min="774" max="774" width="18.875" style="35" customWidth="1"/>
    <col min="775" max="1021" width="8.875" style="35"/>
    <col min="1022" max="1022" width="3.25" style="35" customWidth="1"/>
    <col min="1023" max="1023" width="17.375" style="35" customWidth="1"/>
    <col min="1024" max="1024" width="14" style="35" customWidth="1"/>
    <col min="1025" max="1025" width="69" style="35" customWidth="1"/>
    <col min="1026" max="1026" width="8.625" style="35" customWidth="1"/>
    <col min="1027" max="1027" width="5.5" style="35" customWidth="1"/>
    <col min="1028" max="1028" width="9.375" style="35" customWidth="1"/>
    <col min="1029" max="1029" width="6.625" style="35" customWidth="1"/>
    <col min="1030" max="1030" width="18.875" style="35" customWidth="1"/>
    <col min="1031" max="1277" width="8.875" style="35"/>
    <col min="1278" max="1278" width="3.25" style="35" customWidth="1"/>
    <col min="1279" max="1279" width="17.375" style="35" customWidth="1"/>
    <col min="1280" max="1280" width="14" style="35" customWidth="1"/>
    <col min="1281" max="1281" width="69" style="35" customWidth="1"/>
    <col min="1282" max="1282" width="8.625" style="35" customWidth="1"/>
    <col min="1283" max="1283" width="5.5" style="35" customWidth="1"/>
    <col min="1284" max="1284" width="9.375" style="35" customWidth="1"/>
    <col min="1285" max="1285" width="6.625" style="35" customWidth="1"/>
    <col min="1286" max="1286" width="18.875" style="35" customWidth="1"/>
    <col min="1287" max="1533" width="8.875" style="35"/>
    <col min="1534" max="1534" width="3.25" style="35" customWidth="1"/>
    <col min="1535" max="1535" width="17.375" style="35" customWidth="1"/>
    <col min="1536" max="1536" width="14" style="35" customWidth="1"/>
    <col min="1537" max="1537" width="69" style="35" customWidth="1"/>
    <col min="1538" max="1538" width="8.625" style="35" customWidth="1"/>
    <col min="1539" max="1539" width="5.5" style="35" customWidth="1"/>
    <col min="1540" max="1540" width="9.375" style="35" customWidth="1"/>
    <col min="1541" max="1541" width="6.625" style="35" customWidth="1"/>
    <col min="1542" max="1542" width="18.875" style="35" customWidth="1"/>
    <col min="1543" max="1789" width="8.875" style="35"/>
    <col min="1790" max="1790" width="3.25" style="35" customWidth="1"/>
    <col min="1791" max="1791" width="17.375" style="35" customWidth="1"/>
    <col min="1792" max="1792" width="14" style="35" customWidth="1"/>
    <col min="1793" max="1793" width="69" style="35" customWidth="1"/>
    <col min="1794" max="1794" width="8.625" style="35" customWidth="1"/>
    <col min="1795" max="1795" width="5.5" style="35" customWidth="1"/>
    <col min="1796" max="1796" width="9.375" style="35" customWidth="1"/>
    <col min="1797" max="1797" width="6.625" style="35" customWidth="1"/>
    <col min="1798" max="1798" width="18.875" style="35" customWidth="1"/>
    <col min="1799" max="2045" width="8.875" style="35"/>
    <col min="2046" max="2046" width="3.25" style="35" customWidth="1"/>
    <col min="2047" max="2047" width="17.375" style="35" customWidth="1"/>
    <col min="2048" max="2048" width="14" style="35" customWidth="1"/>
    <col min="2049" max="2049" width="69" style="35" customWidth="1"/>
    <col min="2050" max="2050" width="8.625" style="35" customWidth="1"/>
    <col min="2051" max="2051" width="5.5" style="35" customWidth="1"/>
    <col min="2052" max="2052" width="9.375" style="35" customWidth="1"/>
    <col min="2053" max="2053" width="6.625" style="35" customWidth="1"/>
    <col min="2054" max="2054" width="18.875" style="35" customWidth="1"/>
    <col min="2055" max="2301" width="8.875" style="35"/>
    <col min="2302" max="2302" width="3.25" style="35" customWidth="1"/>
    <col min="2303" max="2303" width="17.375" style="35" customWidth="1"/>
    <col min="2304" max="2304" width="14" style="35" customWidth="1"/>
    <col min="2305" max="2305" width="69" style="35" customWidth="1"/>
    <col min="2306" max="2306" width="8.625" style="35" customWidth="1"/>
    <col min="2307" max="2307" width="5.5" style="35" customWidth="1"/>
    <col min="2308" max="2308" width="9.375" style="35" customWidth="1"/>
    <col min="2309" max="2309" width="6.625" style="35" customWidth="1"/>
    <col min="2310" max="2310" width="18.875" style="35" customWidth="1"/>
    <col min="2311" max="2557" width="8.875" style="35"/>
    <col min="2558" max="2558" width="3.25" style="35" customWidth="1"/>
    <col min="2559" max="2559" width="17.375" style="35" customWidth="1"/>
    <col min="2560" max="2560" width="14" style="35" customWidth="1"/>
    <col min="2561" max="2561" width="69" style="35" customWidth="1"/>
    <col min="2562" max="2562" width="8.625" style="35" customWidth="1"/>
    <col min="2563" max="2563" width="5.5" style="35" customWidth="1"/>
    <col min="2564" max="2564" width="9.375" style="35" customWidth="1"/>
    <col min="2565" max="2565" width="6.625" style="35" customWidth="1"/>
    <col min="2566" max="2566" width="18.875" style="35" customWidth="1"/>
    <col min="2567" max="2813" width="8.875" style="35"/>
    <col min="2814" max="2814" width="3.25" style="35" customWidth="1"/>
    <col min="2815" max="2815" width="17.375" style="35" customWidth="1"/>
    <col min="2816" max="2816" width="14" style="35" customWidth="1"/>
    <col min="2817" max="2817" width="69" style="35" customWidth="1"/>
    <col min="2818" max="2818" width="8.625" style="35" customWidth="1"/>
    <col min="2819" max="2819" width="5.5" style="35" customWidth="1"/>
    <col min="2820" max="2820" width="9.375" style="35" customWidth="1"/>
    <col min="2821" max="2821" width="6.625" style="35" customWidth="1"/>
    <col min="2822" max="2822" width="18.875" style="35" customWidth="1"/>
    <col min="2823" max="3069" width="8.875" style="35"/>
    <col min="3070" max="3070" width="3.25" style="35" customWidth="1"/>
    <col min="3071" max="3071" width="17.375" style="35" customWidth="1"/>
    <col min="3072" max="3072" width="14" style="35" customWidth="1"/>
    <col min="3073" max="3073" width="69" style="35" customWidth="1"/>
    <col min="3074" max="3074" width="8.625" style="35" customWidth="1"/>
    <col min="3075" max="3075" width="5.5" style="35" customWidth="1"/>
    <col min="3076" max="3076" width="9.375" style="35" customWidth="1"/>
    <col min="3077" max="3077" width="6.625" style="35" customWidth="1"/>
    <col min="3078" max="3078" width="18.875" style="35" customWidth="1"/>
    <col min="3079" max="3325" width="8.875" style="35"/>
    <col min="3326" max="3326" width="3.25" style="35" customWidth="1"/>
    <col min="3327" max="3327" width="17.375" style="35" customWidth="1"/>
    <col min="3328" max="3328" width="14" style="35" customWidth="1"/>
    <col min="3329" max="3329" width="69" style="35" customWidth="1"/>
    <col min="3330" max="3330" width="8.625" style="35" customWidth="1"/>
    <col min="3331" max="3331" width="5.5" style="35" customWidth="1"/>
    <col min="3332" max="3332" width="9.375" style="35" customWidth="1"/>
    <col min="3333" max="3333" width="6.625" style="35" customWidth="1"/>
    <col min="3334" max="3334" width="18.875" style="35" customWidth="1"/>
    <col min="3335" max="3581" width="8.875" style="35"/>
    <col min="3582" max="3582" width="3.25" style="35" customWidth="1"/>
    <col min="3583" max="3583" width="17.375" style="35" customWidth="1"/>
    <col min="3584" max="3584" width="14" style="35" customWidth="1"/>
    <col min="3585" max="3585" width="69" style="35" customWidth="1"/>
    <col min="3586" max="3586" width="8.625" style="35" customWidth="1"/>
    <col min="3587" max="3587" width="5.5" style="35" customWidth="1"/>
    <col min="3588" max="3588" width="9.375" style="35" customWidth="1"/>
    <col min="3589" max="3589" width="6.625" style="35" customWidth="1"/>
    <col min="3590" max="3590" width="18.875" style="35" customWidth="1"/>
    <col min="3591" max="3837" width="8.875" style="35"/>
    <col min="3838" max="3838" width="3.25" style="35" customWidth="1"/>
    <col min="3839" max="3839" width="17.375" style="35" customWidth="1"/>
    <col min="3840" max="3840" width="14" style="35" customWidth="1"/>
    <col min="3841" max="3841" width="69" style="35" customWidth="1"/>
    <col min="3842" max="3842" width="8.625" style="35" customWidth="1"/>
    <col min="3843" max="3843" width="5.5" style="35" customWidth="1"/>
    <col min="3844" max="3844" width="9.375" style="35" customWidth="1"/>
    <col min="3845" max="3845" width="6.625" style="35" customWidth="1"/>
    <col min="3846" max="3846" width="18.875" style="35" customWidth="1"/>
    <col min="3847" max="4093" width="8.875" style="35"/>
    <col min="4094" max="4094" width="3.25" style="35" customWidth="1"/>
    <col min="4095" max="4095" width="17.375" style="35" customWidth="1"/>
    <col min="4096" max="4096" width="14" style="35" customWidth="1"/>
    <col min="4097" max="4097" width="69" style="35" customWidth="1"/>
    <col min="4098" max="4098" width="8.625" style="35" customWidth="1"/>
    <col min="4099" max="4099" width="5.5" style="35" customWidth="1"/>
    <col min="4100" max="4100" width="9.375" style="35" customWidth="1"/>
    <col min="4101" max="4101" width="6.625" style="35" customWidth="1"/>
    <col min="4102" max="4102" width="18.875" style="35" customWidth="1"/>
    <col min="4103" max="4349" width="8.875" style="35"/>
    <col min="4350" max="4350" width="3.25" style="35" customWidth="1"/>
    <col min="4351" max="4351" width="17.375" style="35" customWidth="1"/>
    <col min="4352" max="4352" width="14" style="35" customWidth="1"/>
    <col min="4353" max="4353" width="69" style="35" customWidth="1"/>
    <col min="4354" max="4354" width="8.625" style="35" customWidth="1"/>
    <col min="4355" max="4355" width="5.5" style="35" customWidth="1"/>
    <col min="4356" max="4356" width="9.375" style="35" customWidth="1"/>
    <col min="4357" max="4357" width="6.625" style="35" customWidth="1"/>
    <col min="4358" max="4358" width="18.875" style="35" customWidth="1"/>
    <col min="4359" max="4605" width="8.875" style="35"/>
    <col min="4606" max="4606" width="3.25" style="35" customWidth="1"/>
    <col min="4607" max="4607" width="17.375" style="35" customWidth="1"/>
    <col min="4608" max="4608" width="14" style="35" customWidth="1"/>
    <col min="4609" max="4609" width="69" style="35" customWidth="1"/>
    <col min="4610" max="4610" width="8.625" style="35" customWidth="1"/>
    <col min="4611" max="4611" width="5.5" style="35" customWidth="1"/>
    <col min="4612" max="4612" width="9.375" style="35" customWidth="1"/>
    <col min="4613" max="4613" width="6.625" style="35" customWidth="1"/>
    <col min="4614" max="4614" width="18.875" style="35" customWidth="1"/>
    <col min="4615" max="4861" width="8.875" style="35"/>
    <col min="4862" max="4862" width="3.25" style="35" customWidth="1"/>
    <col min="4863" max="4863" width="17.375" style="35" customWidth="1"/>
    <col min="4864" max="4864" width="14" style="35" customWidth="1"/>
    <col min="4865" max="4865" width="69" style="35" customWidth="1"/>
    <col min="4866" max="4866" width="8.625" style="35" customWidth="1"/>
    <col min="4867" max="4867" width="5.5" style="35" customWidth="1"/>
    <col min="4868" max="4868" width="9.375" style="35" customWidth="1"/>
    <col min="4869" max="4869" width="6.625" style="35" customWidth="1"/>
    <col min="4870" max="4870" width="18.875" style="35" customWidth="1"/>
    <col min="4871" max="5117" width="8.875" style="35"/>
    <col min="5118" max="5118" width="3.25" style="35" customWidth="1"/>
    <col min="5119" max="5119" width="17.375" style="35" customWidth="1"/>
    <col min="5120" max="5120" width="14" style="35" customWidth="1"/>
    <col min="5121" max="5121" width="69" style="35" customWidth="1"/>
    <col min="5122" max="5122" width="8.625" style="35" customWidth="1"/>
    <col min="5123" max="5123" width="5.5" style="35" customWidth="1"/>
    <col min="5124" max="5124" width="9.375" style="35" customWidth="1"/>
    <col min="5125" max="5125" width="6.625" style="35" customWidth="1"/>
    <col min="5126" max="5126" width="18.875" style="35" customWidth="1"/>
    <col min="5127" max="5373" width="8.875" style="35"/>
    <col min="5374" max="5374" width="3.25" style="35" customWidth="1"/>
    <col min="5375" max="5375" width="17.375" style="35" customWidth="1"/>
    <col min="5376" max="5376" width="14" style="35" customWidth="1"/>
    <col min="5377" max="5377" width="69" style="35" customWidth="1"/>
    <col min="5378" max="5378" width="8.625" style="35" customWidth="1"/>
    <col min="5379" max="5379" width="5.5" style="35" customWidth="1"/>
    <col min="5380" max="5380" width="9.375" style="35" customWidth="1"/>
    <col min="5381" max="5381" width="6.625" style="35" customWidth="1"/>
    <col min="5382" max="5382" width="18.875" style="35" customWidth="1"/>
    <col min="5383" max="5629" width="8.875" style="35"/>
    <col min="5630" max="5630" width="3.25" style="35" customWidth="1"/>
    <col min="5631" max="5631" width="17.375" style="35" customWidth="1"/>
    <col min="5632" max="5632" width="14" style="35" customWidth="1"/>
    <col min="5633" max="5633" width="69" style="35" customWidth="1"/>
    <col min="5634" max="5634" width="8.625" style="35" customWidth="1"/>
    <col min="5635" max="5635" width="5.5" style="35" customWidth="1"/>
    <col min="5636" max="5636" width="9.375" style="35" customWidth="1"/>
    <col min="5637" max="5637" width="6.625" style="35" customWidth="1"/>
    <col min="5638" max="5638" width="18.875" style="35" customWidth="1"/>
    <col min="5639" max="5885" width="8.875" style="35"/>
    <col min="5886" max="5886" width="3.25" style="35" customWidth="1"/>
    <col min="5887" max="5887" width="17.375" style="35" customWidth="1"/>
    <col min="5888" max="5888" width="14" style="35" customWidth="1"/>
    <col min="5889" max="5889" width="69" style="35" customWidth="1"/>
    <col min="5890" max="5890" width="8.625" style="35" customWidth="1"/>
    <col min="5891" max="5891" width="5.5" style="35" customWidth="1"/>
    <col min="5892" max="5892" width="9.375" style="35" customWidth="1"/>
    <col min="5893" max="5893" width="6.625" style="35" customWidth="1"/>
    <col min="5894" max="5894" width="18.875" style="35" customWidth="1"/>
    <col min="5895" max="6141" width="8.875" style="35"/>
    <col min="6142" max="6142" width="3.25" style="35" customWidth="1"/>
    <col min="6143" max="6143" width="17.375" style="35" customWidth="1"/>
    <col min="6144" max="6144" width="14" style="35" customWidth="1"/>
    <col min="6145" max="6145" width="69" style="35" customWidth="1"/>
    <col min="6146" max="6146" width="8.625" style="35" customWidth="1"/>
    <col min="6147" max="6147" width="5.5" style="35" customWidth="1"/>
    <col min="6148" max="6148" width="9.375" style="35" customWidth="1"/>
    <col min="6149" max="6149" width="6.625" style="35" customWidth="1"/>
    <col min="6150" max="6150" width="18.875" style="35" customWidth="1"/>
    <col min="6151" max="6397" width="8.875" style="35"/>
    <col min="6398" max="6398" width="3.25" style="35" customWidth="1"/>
    <col min="6399" max="6399" width="17.375" style="35" customWidth="1"/>
    <col min="6400" max="6400" width="14" style="35" customWidth="1"/>
    <col min="6401" max="6401" width="69" style="35" customWidth="1"/>
    <col min="6402" max="6402" width="8.625" style="35" customWidth="1"/>
    <col min="6403" max="6403" width="5.5" style="35" customWidth="1"/>
    <col min="6404" max="6404" width="9.375" style="35" customWidth="1"/>
    <col min="6405" max="6405" width="6.625" style="35" customWidth="1"/>
    <col min="6406" max="6406" width="18.875" style="35" customWidth="1"/>
    <col min="6407" max="6653" width="8.875" style="35"/>
    <col min="6654" max="6654" width="3.25" style="35" customWidth="1"/>
    <col min="6655" max="6655" width="17.375" style="35" customWidth="1"/>
    <col min="6656" max="6656" width="14" style="35" customWidth="1"/>
    <col min="6657" max="6657" width="69" style="35" customWidth="1"/>
    <col min="6658" max="6658" width="8.625" style="35" customWidth="1"/>
    <col min="6659" max="6659" width="5.5" style="35" customWidth="1"/>
    <col min="6660" max="6660" width="9.375" style="35" customWidth="1"/>
    <col min="6661" max="6661" width="6.625" style="35" customWidth="1"/>
    <col min="6662" max="6662" width="18.875" style="35" customWidth="1"/>
    <col min="6663" max="6909" width="8.875" style="35"/>
    <col min="6910" max="6910" width="3.25" style="35" customWidth="1"/>
    <col min="6911" max="6911" width="17.375" style="35" customWidth="1"/>
    <col min="6912" max="6912" width="14" style="35" customWidth="1"/>
    <col min="6913" max="6913" width="69" style="35" customWidth="1"/>
    <col min="6914" max="6914" width="8.625" style="35" customWidth="1"/>
    <col min="6915" max="6915" width="5.5" style="35" customWidth="1"/>
    <col min="6916" max="6916" width="9.375" style="35" customWidth="1"/>
    <col min="6917" max="6917" width="6.625" style="35" customWidth="1"/>
    <col min="6918" max="6918" width="18.875" style="35" customWidth="1"/>
    <col min="6919" max="7165" width="8.875" style="35"/>
    <col min="7166" max="7166" width="3.25" style="35" customWidth="1"/>
    <col min="7167" max="7167" width="17.375" style="35" customWidth="1"/>
    <col min="7168" max="7168" width="14" style="35" customWidth="1"/>
    <col min="7169" max="7169" width="69" style="35" customWidth="1"/>
    <col min="7170" max="7170" width="8.625" style="35" customWidth="1"/>
    <col min="7171" max="7171" width="5.5" style="35" customWidth="1"/>
    <col min="7172" max="7172" width="9.375" style="35" customWidth="1"/>
    <col min="7173" max="7173" width="6.625" style="35" customWidth="1"/>
    <col min="7174" max="7174" width="18.875" style="35" customWidth="1"/>
    <col min="7175" max="7421" width="8.875" style="35"/>
    <col min="7422" max="7422" width="3.25" style="35" customWidth="1"/>
    <col min="7423" max="7423" width="17.375" style="35" customWidth="1"/>
    <col min="7424" max="7424" width="14" style="35" customWidth="1"/>
    <col min="7425" max="7425" width="69" style="35" customWidth="1"/>
    <col min="7426" max="7426" width="8.625" style="35" customWidth="1"/>
    <col min="7427" max="7427" width="5.5" style="35" customWidth="1"/>
    <col min="7428" max="7428" width="9.375" style="35" customWidth="1"/>
    <col min="7429" max="7429" width="6.625" style="35" customWidth="1"/>
    <col min="7430" max="7430" width="18.875" style="35" customWidth="1"/>
    <col min="7431" max="7677" width="8.875" style="35"/>
    <col min="7678" max="7678" width="3.25" style="35" customWidth="1"/>
    <col min="7679" max="7679" width="17.375" style="35" customWidth="1"/>
    <col min="7680" max="7680" width="14" style="35" customWidth="1"/>
    <col min="7681" max="7681" width="69" style="35" customWidth="1"/>
    <col min="7682" max="7682" width="8.625" style="35" customWidth="1"/>
    <col min="7683" max="7683" width="5.5" style="35" customWidth="1"/>
    <col min="7684" max="7684" width="9.375" style="35" customWidth="1"/>
    <col min="7685" max="7685" width="6.625" style="35" customWidth="1"/>
    <col min="7686" max="7686" width="18.875" style="35" customWidth="1"/>
    <col min="7687" max="7933" width="8.875" style="35"/>
    <col min="7934" max="7934" width="3.25" style="35" customWidth="1"/>
    <col min="7935" max="7935" width="17.375" style="35" customWidth="1"/>
    <col min="7936" max="7936" width="14" style="35" customWidth="1"/>
    <col min="7937" max="7937" width="69" style="35" customWidth="1"/>
    <col min="7938" max="7938" width="8.625" style="35" customWidth="1"/>
    <col min="7939" max="7939" width="5.5" style="35" customWidth="1"/>
    <col min="7940" max="7940" width="9.375" style="35" customWidth="1"/>
    <col min="7941" max="7941" width="6.625" style="35" customWidth="1"/>
    <col min="7942" max="7942" width="18.875" style="35" customWidth="1"/>
    <col min="7943" max="8189" width="8.875" style="35"/>
    <col min="8190" max="8190" width="3.25" style="35" customWidth="1"/>
    <col min="8191" max="8191" width="17.375" style="35" customWidth="1"/>
    <col min="8192" max="8192" width="14" style="35" customWidth="1"/>
    <col min="8193" max="8193" width="69" style="35" customWidth="1"/>
    <col min="8194" max="8194" width="8.625" style="35" customWidth="1"/>
    <col min="8195" max="8195" width="5.5" style="35" customWidth="1"/>
    <col min="8196" max="8196" width="9.375" style="35" customWidth="1"/>
    <col min="8197" max="8197" width="6.625" style="35" customWidth="1"/>
    <col min="8198" max="8198" width="18.875" style="35" customWidth="1"/>
    <col min="8199" max="8445" width="8.875" style="35"/>
    <col min="8446" max="8446" width="3.25" style="35" customWidth="1"/>
    <col min="8447" max="8447" width="17.375" style="35" customWidth="1"/>
    <col min="8448" max="8448" width="14" style="35" customWidth="1"/>
    <col min="8449" max="8449" width="69" style="35" customWidth="1"/>
    <col min="8450" max="8450" width="8.625" style="35" customWidth="1"/>
    <col min="8451" max="8451" width="5.5" style="35" customWidth="1"/>
    <col min="8452" max="8452" width="9.375" style="35" customWidth="1"/>
    <col min="8453" max="8453" width="6.625" style="35" customWidth="1"/>
    <col min="8454" max="8454" width="18.875" style="35" customWidth="1"/>
    <col min="8455" max="8701" width="8.875" style="35"/>
    <col min="8702" max="8702" width="3.25" style="35" customWidth="1"/>
    <col min="8703" max="8703" width="17.375" style="35" customWidth="1"/>
    <col min="8704" max="8704" width="14" style="35" customWidth="1"/>
    <col min="8705" max="8705" width="69" style="35" customWidth="1"/>
    <col min="8706" max="8706" width="8.625" style="35" customWidth="1"/>
    <col min="8707" max="8707" width="5.5" style="35" customWidth="1"/>
    <col min="8708" max="8708" width="9.375" style="35" customWidth="1"/>
    <col min="8709" max="8709" width="6.625" style="35" customWidth="1"/>
    <col min="8710" max="8710" width="18.875" style="35" customWidth="1"/>
    <col min="8711" max="8957" width="8.875" style="35"/>
    <col min="8958" max="8958" width="3.25" style="35" customWidth="1"/>
    <col min="8959" max="8959" width="17.375" style="35" customWidth="1"/>
    <col min="8960" max="8960" width="14" style="35" customWidth="1"/>
    <col min="8961" max="8961" width="69" style="35" customWidth="1"/>
    <col min="8962" max="8962" width="8.625" style="35" customWidth="1"/>
    <col min="8963" max="8963" width="5.5" style="35" customWidth="1"/>
    <col min="8964" max="8964" width="9.375" style="35" customWidth="1"/>
    <col min="8965" max="8965" width="6.625" style="35" customWidth="1"/>
    <col min="8966" max="8966" width="18.875" style="35" customWidth="1"/>
    <col min="8967" max="9213" width="8.875" style="35"/>
    <col min="9214" max="9214" width="3.25" style="35" customWidth="1"/>
    <col min="9215" max="9215" width="17.375" style="35" customWidth="1"/>
    <col min="9216" max="9216" width="14" style="35" customWidth="1"/>
    <col min="9217" max="9217" width="69" style="35" customWidth="1"/>
    <col min="9218" max="9218" width="8.625" style="35" customWidth="1"/>
    <col min="9219" max="9219" width="5.5" style="35" customWidth="1"/>
    <col min="9220" max="9220" width="9.375" style="35" customWidth="1"/>
    <col min="9221" max="9221" width="6.625" style="35" customWidth="1"/>
    <col min="9222" max="9222" width="18.875" style="35" customWidth="1"/>
    <col min="9223" max="9469" width="8.875" style="35"/>
    <col min="9470" max="9470" width="3.25" style="35" customWidth="1"/>
    <col min="9471" max="9471" width="17.375" style="35" customWidth="1"/>
    <col min="9472" max="9472" width="14" style="35" customWidth="1"/>
    <col min="9473" max="9473" width="69" style="35" customWidth="1"/>
    <col min="9474" max="9474" width="8.625" style="35" customWidth="1"/>
    <col min="9475" max="9475" width="5.5" style="35" customWidth="1"/>
    <col min="9476" max="9476" width="9.375" style="35" customWidth="1"/>
    <col min="9477" max="9477" width="6.625" style="35" customWidth="1"/>
    <col min="9478" max="9478" width="18.875" style="35" customWidth="1"/>
    <col min="9479" max="9725" width="8.875" style="35"/>
    <col min="9726" max="9726" width="3.25" style="35" customWidth="1"/>
    <col min="9727" max="9727" width="17.375" style="35" customWidth="1"/>
    <col min="9728" max="9728" width="14" style="35" customWidth="1"/>
    <col min="9729" max="9729" width="69" style="35" customWidth="1"/>
    <col min="9730" max="9730" width="8.625" style="35" customWidth="1"/>
    <col min="9731" max="9731" width="5.5" style="35" customWidth="1"/>
    <col min="9732" max="9732" width="9.375" style="35" customWidth="1"/>
    <col min="9733" max="9733" width="6.625" style="35" customWidth="1"/>
    <col min="9734" max="9734" width="18.875" style="35" customWidth="1"/>
    <col min="9735" max="9981" width="8.875" style="35"/>
    <col min="9982" max="9982" width="3.25" style="35" customWidth="1"/>
    <col min="9983" max="9983" width="17.375" style="35" customWidth="1"/>
    <col min="9984" max="9984" width="14" style="35" customWidth="1"/>
    <col min="9985" max="9985" width="69" style="35" customWidth="1"/>
    <col min="9986" max="9986" width="8.625" style="35" customWidth="1"/>
    <col min="9987" max="9987" width="5.5" style="35" customWidth="1"/>
    <col min="9988" max="9988" width="9.375" style="35" customWidth="1"/>
    <col min="9989" max="9989" width="6.625" style="35" customWidth="1"/>
    <col min="9990" max="9990" width="18.875" style="35" customWidth="1"/>
    <col min="9991" max="10237" width="8.875" style="35"/>
    <col min="10238" max="10238" width="3.25" style="35" customWidth="1"/>
    <col min="10239" max="10239" width="17.375" style="35" customWidth="1"/>
    <col min="10240" max="10240" width="14" style="35" customWidth="1"/>
    <col min="10241" max="10241" width="69" style="35" customWidth="1"/>
    <col min="10242" max="10242" width="8.625" style="35" customWidth="1"/>
    <col min="10243" max="10243" width="5.5" style="35" customWidth="1"/>
    <col min="10244" max="10244" width="9.375" style="35" customWidth="1"/>
    <col min="10245" max="10245" width="6.625" style="35" customWidth="1"/>
    <col min="10246" max="10246" width="18.875" style="35" customWidth="1"/>
    <col min="10247" max="10493" width="8.875" style="35"/>
    <col min="10494" max="10494" width="3.25" style="35" customWidth="1"/>
    <col min="10495" max="10495" width="17.375" style="35" customWidth="1"/>
    <col min="10496" max="10496" width="14" style="35" customWidth="1"/>
    <col min="10497" max="10497" width="69" style="35" customWidth="1"/>
    <col min="10498" max="10498" width="8.625" style="35" customWidth="1"/>
    <col min="10499" max="10499" width="5.5" style="35" customWidth="1"/>
    <col min="10500" max="10500" width="9.375" style="35" customWidth="1"/>
    <col min="10501" max="10501" width="6.625" style="35" customWidth="1"/>
    <col min="10502" max="10502" width="18.875" style="35" customWidth="1"/>
    <col min="10503" max="10749" width="8.875" style="35"/>
    <col min="10750" max="10750" width="3.25" style="35" customWidth="1"/>
    <col min="10751" max="10751" width="17.375" style="35" customWidth="1"/>
    <col min="10752" max="10752" width="14" style="35" customWidth="1"/>
    <col min="10753" max="10753" width="69" style="35" customWidth="1"/>
    <col min="10754" max="10754" width="8.625" style="35" customWidth="1"/>
    <col min="10755" max="10755" width="5.5" style="35" customWidth="1"/>
    <col min="10756" max="10756" width="9.375" style="35" customWidth="1"/>
    <col min="10757" max="10757" width="6.625" style="35" customWidth="1"/>
    <col min="10758" max="10758" width="18.875" style="35" customWidth="1"/>
    <col min="10759" max="11005" width="8.875" style="35"/>
    <col min="11006" max="11006" width="3.25" style="35" customWidth="1"/>
    <col min="11007" max="11007" width="17.375" style="35" customWidth="1"/>
    <col min="11008" max="11008" width="14" style="35" customWidth="1"/>
    <col min="11009" max="11009" width="69" style="35" customWidth="1"/>
    <col min="11010" max="11010" width="8.625" style="35" customWidth="1"/>
    <col min="11011" max="11011" width="5.5" style="35" customWidth="1"/>
    <col min="11012" max="11012" width="9.375" style="35" customWidth="1"/>
    <col min="11013" max="11013" width="6.625" style="35" customWidth="1"/>
    <col min="11014" max="11014" width="18.875" style="35" customWidth="1"/>
    <col min="11015" max="11261" width="8.875" style="35"/>
    <col min="11262" max="11262" width="3.25" style="35" customWidth="1"/>
    <col min="11263" max="11263" width="17.375" style="35" customWidth="1"/>
    <col min="11264" max="11264" width="14" style="35" customWidth="1"/>
    <col min="11265" max="11265" width="69" style="35" customWidth="1"/>
    <col min="11266" max="11266" width="8.625" style="35" customWidth="1"/>
    <col min="11267" max="11267" width="5.5" style="35" customWidth="1"/>
    <col min="11268" max="11268" width="9.375" style="35" customWidth="1"/>
    <col min="11269" max="11269" width="6.625" style="35" customWidth="1"/>
    <col min="11270" max="11270" width="18.875" style="35" customWidth="1"/>
    <col min="11271" max="11517" width="8.875" style="35"/>
    <col min="11518" max="11518" width="3.25" style="35" customWidth="1"/>
    <col min="11519" max="11519" width="17.375" style="35" customWidth="1"/>
    <col min="11520" max="11520" width="14" style="35" customWidth="1"/>
    <col min="11521" max="11521" width="69" style="35" customWidth="1"/>
    <col min="11522" max="11522" width="8.625" style="35" customWidth="1"/>
    <col min="11523" max="11523" width="5.5" style="35" customWidth="1"/>
    <col min="11524" max="11524" width="9.375" style="35" customWidth="1"/>
    <col min="11525" max="11525" width="6.625" style="35" customWidth="1"/>
    <col min="11526" max="11526" width="18.875" style="35" customWidth="1"/>
    <col min="11527" max="11773" width="8.875" style="35"/>
    <col min="11774" max="11774" width="3.25" style="35" customWidth="1"/>
    <col min="11775" max="11775" width="17.375" style="35" customWidth="1"/>
    <col min="11776" max="11776" width="14" style="35" customWidth="1"/>
    <col min="11777" max="11777" width="69" style="35" customWidth="1"/>
    <col min="11778" max="11778" width="8.625" style="35" customWidth="1"/>
    <col min="11779" max="11779" width="5.5" style="35" customWidth="1"/>
    <col min="11780" max="11780" width="9.375" style="35" customWidth="1"/>
    <col min="11781" max="11781" width="6.625" style="35" customWidth="1"/>
    <col min="11782" max="11782" width="18.875" style="35" customWidth="1"/>
    <col min="11783" max="12029" width="8.875" style="35"/>
    <col min="12030" max="12030" width="3.25" style="35" customWidth="1"/>
    <col min="12031" max="12031" width="17.375" style="35" customWidth="1"/>
    <col min="12032" max="12032" width="14" style="35" customWidth="1"/>
    <col min="12033" max="12033" width="69" style="35" customWidth="1"/>
    <col min="12034" max="12034" width="8.625" style="35" customWidth="1"/>
    <col min="12035" max="12035" width="5.5" style="35" customWidth="1"/>
    <col min="12036" max="12036" width="9.375" style="35" customWidth="1"/>
    <col min="12037" max="12037" width="6.625" style="35" customWidth="1"/>
    <col min="12038" max="12038" width="18.875" style="35" customWidth="1"/>
    <col min="12039" max="12285" width="8.875" style="35"/>
    <col min="12286" max="12286" width="3.25" style="35" customWidth="1"/>
    <col min="12287" max="12287" width="17.375" style="35" customWidth="1"/>
    <col min="12288" max="12288" width="14" style="35" customWidth="1"/>
    <col min="12289" max="12289" width="69" style="35" customWidth="1"/>
    <col min="12290" max="12290" width="8.625" style="35" customWidth="1"/>
    <col min="12291" max="12291" width="5.5" style="35" customWidth="1"/>
    <col min="12292" max="12292" width="9.375" style="35" customWidth="1"/>
    <col min="12293" max="12293" width="6.625" style="35" customWidth="1"/>
    <col min="12294" max="12294" width="18.875" style="35" customWidth="1"/>
    <col min="12295" max="12541" width="8.875" style="35"/>
    <col min="12542" max="12542" width="3.25" style="35" customWidth="1"/>
    <col min="12543" max="12543" width="17.375" style="35" customWidth="1"/>
    <col min="12544" max="12544" width="14" style="35" customWidth="1"/>
    <col min="12545" max="12545" width="69" style="35" customWidth="1"/>
    <col min="12546" max="12546" width="8.625" style="35" customWidth="1"/>
    <col min="12547" max="12547" width="5.5" style="35" customWidth="1"/>
    <col min="12548" max="12548" width="9.375" style="35" customWidth="1"/>
    <col min="12549" max="12549" width="6.625" style="35" customWidth="1"/>
    <col min="12550" max="12550" width="18.875" style="35" customWidth="1"/>
    <col min="12551" max="12797" width="8.875" style="35"/>
    <col min="12798" max="12798" width="3.25" style="35" customWidth="1"/>
    <col min="12799" max="12799" width="17.375" style="35" customWidth="1"/>
    <col min="12800" max="12800" width="14" style="35" customWidth="1"/>
    <col min="12801" max="12801" width="69" style="35" customWidth="1"/>
    <col min="12802" max="12802" width="8.625" style="35" customWidth="1"/>
    <col min="12803" max="12803" width="5.5" style="35" customWidth="1"/>
    <col min="12804" max="12804" width="9.375" style="35" customWidth="1"/>
    <col min="12805" max="12805" width="6.625" style="35" customWidth="1"/>
    <col min="12806" max="12806" width="18.875" style="35" customWidth="1"/>
    <col min="12807" max="13053" width="8.875" style="35"/>
    <col min="13054" max="13054" width="3.25" style="35" customWidth="1"/>
    <col min="13055" max="13055" width="17.375" style="35" customWidth="1"/>
    <col min="13056" max="13056" width="14" style="35" customWidth="1"/>
    <col min="13057" max="13057" width="69" style="35" customWidth="1"/>
    <col min="13058" max="13058" width="8.625" style="35" customWidth="1"/>
    <col min="13059" max="13059" width="5.5" style="35" customWidth="1"/>
    <col min="13060" max="13060" width="9.375" style="35" customWidth="1"/>
    <col min="13061" max="13061" width="6.625" style="35" customWidth="1"/>
    <col min="13062" max="13062" width="18.875" style="35" customWidth="1"/>
    <col min="13063" max="13309" width="8.875" style="35"/>
    <col min="13310" max="13310" width="3.25" style="35" customWidth="1"/>
    <col min="13311" max="13311" width="17.375" style="35" customWidth="1"/>
    <col min="13312" max="13312" width="14" style="35" customWidth="1"/>
    <col min="13313" max="13313" width="69" style="35" customWidth="1"/>
    <col min="13314" max="13314" width="8.625" style="35" customWidth="1"/>
    <col min="13315" max="13315" width="5.5" style="35" customWidth="1"/>
    <col min="13316" max="13316" width="9.375" style="35" customWidth="1"/>
    <col min="13317" max="13317" width="6.625" style="35" customWidth="1"/>
    <col min="13318" max="13318" width="18.875" style="35" customWidth="1"/>
    <col min="13319" max="13565" width="8.875" style="35"/>
    <col min="13566" max="13566" width="3.25" style="35" customWidth="1"/>
    <col min="13567" max="13567" width="17.375" style="35" customWidth="1"/>
    <col min="13568" max="13568" width="14" style="35" customWidth="1"/>
    <col min="13569" max="13569" width="69" style="35" customWidth="1"/>
    <col min="13570" max="13570" width="8.625" style="35" customWidth="1"/>
    <col min="13571" max="13571" width="5.5" style="35" customWidth="1"/>
    <col min="13572" max="13572" width="9.375" style="35" customWidth="1"/>
    <col min="13573" max="13573" width="6.625" style="35" customWidth="1"/>
    <col min="13574" max="13574" width="18.875" style="35" customWidth="1"/>
    <col min="13575" max="13821" width="8.875" style="35"/>
    <col min="13822" max="13822" width="3.25" style="35" customWidth="1"/>
    <col min="13823" max="13823" width="17.375" style="35" customWidth="1"/>
    <col min="13824" max="13824" width="14" style="35" customWidth="1"/>
    <col min="13825" max="13825" width="69" style="35" customWidth="1"/>
    <col min="13826" max="13826" width="8.625" style="35" customWidth="1"/>
    <col min="13827" max="13827" width="5.5" style="35" customWidth="1"/>
    <col min="13828" max="13828" width="9.375" style="35" customWidth="1"/>
    <col min="13829" max="13829" width="6.625" style="35" customWidth="1"/>
    <col min="13830" max="13830" width="18.875" style="35" customWidth="1"/>
    <col min="13831" max="14077" width="8.875" style="35"/>
    <col min="14078" max="14078" width="3.25" style="35" customWidth="1"/>
    <col min="14079" max="14079" width="17.375" style="35" customWidth="1"/>
    <col min="14080" max="14080" width="14" style="35" customWidth="1"/>
    <col min="14081" max="14081" width="69" style="35" customWidth="1"/>
    <col min="14082" max="14082" width="8.625" style="35" customWidth="1"/>
    <col min="14083" max="14083" width="5.5" style="35" customWidth="1"/>
    <col min="14084" max="14084" width="9.375" style="35" customWidth="1"/>
    <col min="14085" max="14085" width="6.625" style="35" customWidth="1"/>
    <col min="14086" max="14086" width="18.875" style="35" customWidth="1"/>
    <col min="14087" max="14333" width="8.875" style="35"/>
    <col min="14334" max="14334" width="3.25" style="35" customWidth="1"/>
    <col min="14335" max="14335" width="17.375" style="35" customWidth="1"/>
    <col min="14336" max="14336" width="14" style="35" customWidth="1"/>
    <col min="14337" max="14337" width="69" style="35" customWidth="1"/>
    <col min="14338" max="14338" width="8.625" style="35" customWidth="1"/>
    <col min="14339" max="14339" width="5.5" style="35" customWidth="1"/>
    <col min="14340" max="14340" width="9.375" style="35" customWidth="1"/>
    <col min="14341" max="14341" width="6.625" style="35" customWidth="1"/>
    <col min="14342" max="14342" width="18.875" style="35" customWidth="1"/>
    <col min="14343" max="14589" width="8.875" style="35"/>
    <col min="14590" max="14590" width="3.25" style="35" customWidth="1"/>
    <col min="14591" max="14591" width="17.375" style="35" customWidth="1"/>
    <col min="14592" max="14592" width="14" style="35" customWidth="1"/>
    <col min="14593" max="14593" width="69" style="35" customWidth="1"/>
    <col min="14594" max="14594" width="8.625" style="35" customWidth="1"/>
    <col min="14595" max="14595" width="5.5" style="35" customWidth="1"/>
    <col min="14596" max="14596" width="9.375" style="35" customWidth="1"/>
    <col min="14597" max="14597" width="6.625" style="35" customWidth="1"/>
    <col min="14598" max="14598" width="18.875" style="35" customWidth="1"/>
    <col min="14599" max="14845" width="8.875" style="35"/>
    <col min="14846" max="14846" width="3.25" style="35" customWidth="1"/>
    <col min="14847" max="14847" width="17.375" style="35" customWidth="1"/>
    <col min="14848" max="14848" width="14" style="35" customWidth="1"/>
    <col min="14849" max="14849" width="69" style="35" customWidth="1"/>
    <col min="14850" max="14850" width="8.625" style="35" customWidth="1"/>
    <col min="14851" max="14851" width="5.5" style="35" customWidth="1"/>
    <col min="14852" max="14852" width="9.375" style="35" customWidth="1"/>
    <col min="14853" max="14853" width="6.625" style="35" customWidth="1"/>
    <col min="14854" max="14854" width="18.875" style="35" customWidth="1"/>
    <col min="14855" max="15101" width="8.875" style="35"/>
    <col min="15102" max="15102" width="3.25" style="35" customWidth="1"/>
    <col min="15103" max="15103" width="17.375" style="35" customWidth="1"/>
    <col min="15104" max="15104" width="14" style="35" customWidth="1"/>
    <col min="15105" max="15105" width="69" style="35" customWidth="1"/>
    <col min="15106" max="15106" width="8.625" style="35" customWidth="1"/>
    <col min="15107" max="15107" width="5.5" style="35" customWidth="1"/>
    <col min="15108" max="15108" width="9.375" style="35" customWidth="1"/>
    <col min="15109" max="15109" width="6.625" style="35" customWidth="1"/>
    <col min="15110" max="15110" width="18.875" style="35" customWidth="1"/>
    <col min="15111" max="15357" width="8.875" style="35"/>
    <col min="15358" max="15358" width="3.25" style="35" customWidth="1"/>
    <col min="15359" max="15359" width="17.375" style="35" customWidth="1"/>
    <col min="15360" max="15360" width="14" style="35" customWidth="1"/>
    <col min="15361" max="15361" width="69" style="35" customWidth="1"/>
    <col min="15362" max="15362" width="8.625" style="35" customWidth="1"/>
    <col min="15363" max="15363" width="5.5" style="35" customWidth="1"/>
    <col min="15364" max="15364" width="9.375" style="35" customWidth="1"/>
    <col min="15365" max="15365" width="6.625" style="35" customWidth="1"/>
    <col min="15366" max="15366" width="18.875" style="35" customWidth="1"/>
    <col min="15367" max="15613" width="8.875" style="35"/>
    <col min="15614" max="15614" width="3.25" style="35" customWidth="1"/>
    <col min="15615" max="15615" width="17.375" style="35" customWidth="1"/>
    <col min="15616" max="15616" width="14" style="35" customWidth="1"/>
    <col min="15617" max="15617" width="69" style="35" customWidth="1"/>
    <col min="15618" max="15618" width="8.625" style="35" customWidth="1"/>
    <col min="15619" max="15619" width="5.5" style="35" customWidth="1"/>
    <col min="15620" max="15620" width="9.375" style="35" customWidth="1"/>
    <col min="15621" max="15621" width="6.625" style="35" customWidth="1"/>
    <col min="15622" max="15622" width="18.875" style="35" customWidth="1"/>
    <col min="15623" max="15869" width="8.875" style="35"/>
    <col min="15870" max="15870" width="3.25" style="35" customWidth="1"/>
    <col min="15871" max="15871" width="17.375" style="35" customWidth="1"/>
    <col min="15872" max="15872" width="14" style="35" customWidth="1"/>
    <col min="15873" max="15873" width="69" style="35" customWidth="1"/>
    <col min="15874" max="15874" width="8.625" style="35" customWidth="1"/>
    <col min="15875" max="15875" width="5.5" style="35" customWidth="1"/>
    <col min="15876" max="15876" width="9.375" style="35" customWidth="1"/>
    <col min="15877" max="15877" width="6.625" style="35" customWidth="1"/>
    <col min="15878" max="15878" width="18.875" style="35" customWidth="1"/>
    <col min="15879" max="16125" width="8.875" style="35"/>
    <col min="16126" max="16126" width="3.25" style="35" customWidth="1"/>
    <col min="16127" max="16127" width="17.375" style="35" customWidth="1"/>
    <col min="16128" max="16128" width="14" style="35" customWidth="1"/>
    <col min="16129" max="16129" width="69" style="35" customWidth="1"/>
    <col min="16130" max="16130" width="8.625" style="35" customWidth="1"/>
    <col min="16131" max="16131" width="5.5" style="35" customWidth="1"/>
    <col min="16132" max="16132" width="9.375" style="35" customWidth="1"/>
    <col min="16133" max="16133" width="6.625" style="35" customWidth="1"/>
    <col min="16134" max="16134" width="18.875" style="35" customWidth="1"/>
    <col min="16135" max="16384" width="8.875" style="35"/>
  </cols>
  <sheetData>
    <row r="1" spans="1:7" ht="47.45" customHeight="1" thickBot="1" x14ac:dyDescent="0.3">
      <c r="A1" s="139" t="s">
        <v>136</v>
      </c>
      <c r="B1" s="139"/>
      <c r="C1" s="139"/>
      <c r="D1" s="139"/>
      <c r="E1" s="139"/>
      <c r="F1" s="139"/>
    </row>
    <row r="2" spans="1:7" ht="17.25" thickBot="1" x14ac:dyDescent="0.3">
      <c r="A2" s="138" t="s">
        <v>53</v>
      </c>
      <c r="B2" s="138" t="s">
        <v>54</v>
      </c>
      <c r="C2" s="138" t="s">
        <v>55</v>
      </c>
      <c r="D2" s="138" t="s">
        <v>56</v>
      </c>
      <c r="E2" s="138" t="s">
        <v>57</v>
      </c>
      <c r="F2" s="138" t="s">
        <v>60</v>
      </c>
      <c r="G2" s="36"/>
    </row>
    <row r="3" spans="1:7" ht="17.25" thickBot="1" x14ac:dyDescent="0.3">
      <c r="A3" s="140"/>
      <c r="B3" s="138"/>
      <c r="C3" s="138"/>
      <c r="D3" s="138"/>
      <c r="E3" s="138"/>
      <c r="F3" s="138"/>
      <c r="G3" s="36"/>
    </row>
    <row r="4" spans="1:7" ht="17.25" thickBot="1" x14ac:dyDescent="0.3">
      <c r="A4" s="140"/>
      <c r="B4" s="138"/>
      <c r="C4" s="138"/>
      <c r="D4" s="138"/>
      <c r="E4" s="138"/>
      <c r="F4" s="138"/>
      <c r="G4" s="36"/>
    </row>
    <row r="5" spans="1:7" ht="49.9" customHeight="1" thickBot="1" x14ac:dyDescent="0.3">
      <c r="A5" s="42">
        <v>1</v>
      </c>
      <c r="B5" s="134" t="s">
        <v>63</v>
      </c>
      <c r="C5" s="38" t="s">
        <v>58</v>
      </c>
      <c r="D5" s="38" t="s">
        <v>152</v>
      </c>
      <c r="E5" s="123" t="s">
        <v>154</v>
      </c>
      <c r="F5" s="37" t="s">
        <v>101</v>
      </c>
      <c r="G5" s="36"/>
    </row>
    <row r="6" spans="1:7" ht="49.9" customHeight="1" thickBot="1" x14ac:dyDescent="0.3">
      <c r="A6" s="42">
        <v>2</v>
      </c>
      <c r="B6" s="134" t="s">
        <v>64</v>
      </c>
      <c r="C6" s="38" t="s">
        <v>58</v>
      </c>
      <c r="D6" s="137" t="s">
        <v>152</v>
      </c>
      <c r="E6" s="137" t="s">
        <v>153</v>
      </c>
      <c r="F6" s="37" t="s">
        <v>61</v>
      </c>
      <c r="G6" s="36"/>
    </row>
    <row r="7" spans="1:7" ht="49.9" customHeight="1" thickBot="1" x14ac:dyDescent="0.3">
      <c r="A7" s="42">
        <v>3</v>
      </c>
      <c r="B7" s="134" t="s">
        <v>67</v>
      </c>
      <c r="C7" s="38" t="s">
        <v>58</v>
      </c>
      <c r="D7" s="38" t="s">
        <v>155</v>
      </c>
      <c r="E7" s="137" t="s">
        <v>153</v>
      </c>
      <c r="F7" s="37" t="s">
        <v>77</v>
      </c>
      <c r="G7" s="36"/>
    </row>
    <row r="8" spans="1:7" ht="49.9" customHeight="1" thickBot="1" x14ac:dyDescent="0.3">
      <c r="A8" s="42">
        <v>4</v>
      </c>
      <c r="B8" s="134" t="s">
        <v>65</v>
      </c>
      <c r="C8" s="38" t="s">
        <v>58</v>
      </c>
      <c r="D8" s="137" t="s">
        <v>155</v>
      </c>
      <c r="E8" s="137" t="s">
        <v>153</v>
      </c>
      <c r="F8" s="37" t="s">
        <v>77</v>
      </c>
      <c r="G8" s="36"/>
    </row>
    <row r="9" spans="1:7" ht="49.9" customHeight="1" thickBot="1" x14ac:dyDescent="0.3">
      <c r="A9" s="42">
        <v>5</v>
      </c>
      <c r="B9" s="134" t="s">
        <v>66</v>
      </c>
      <c r="C9" s="38" t="s">
        <v>58</v>
      </c>
      <c r="D9" s="137" t="s">
        <v>155</v>
      </c>
      <c r="E9" s="137" t="s">
        <v>153</v>
      </c>
      <c r="F9" s="37" t="s">
        <v>77</v>
      </c>
      <c r="G9" s="36"/>
    </row>
    <row r="10" spans="1:7" ht="49.9" customHeight="1" thickBot="1" x14ac:dyDescent="0.3">
      <c r="A10" s="42">
        <v>6</v>
      </c>
      <c r="B10" s="134" t="s">
        <v>68</v>
      </c>
      <c r="C10" s="38" t="s">
        <v>58</v>
      </c>
      <c r="D10" s="137" t="s">
        <v>155</v>
      </c>
      <c r="E10" s="137" t="s">
        <v>153</v>
      </c>
      <c r="F10" s="37" t="s">
        <v>77</v>
      </c>
      <c r="G10" s="36"/>
    </row>
    <row r="11" spans="1:7" ht="49.9" customHeight="1" thickBot="1" x14ac:dyDescent="0.3">
      <c r="A11" s="42">
        <v>7</v>
      </c>
      <c r="B11" s="134" t="s">
        <v>69</v>
      </c>
      <c r="C11" s="38" t="s">
        <v>59</v>
      </c>
      <c r="D11" s="137" t="s">
        <v>152</v>
      </c>
      <c r="E11" s="137" t="s">
        <v>153</v>
      </c>
      <c r="F11" s="37" t="s">
        <v>62</v>
      </c>
      <c r="G11" s="36"/>
    </row>
    <row r="12" spans="1:7" ht="49.9" customHeight="1" thickBot="1" x14ac:dyDescent="0.3">
      <c r="A12" s="42">
        <v>8</v>
      </c>
      <c r="B12" s="134" t="s">
        <v>70</v>
      </c>
      <c r="C12" s="38" t="s">
        <v>58</v>
      </c>
      <c r="D12" s="137" t="s">
        <v>152</v>
      </c>
      <c r="E12" s="137" t="s">
        <v>153</v>
      </c>
      <c r="F12" s="37" t="s">
        <v>118</v>
      </c>
      <c r="G12" s="36"/>
    </row>
    <row r="13" spans="1:7" ht="17.25" hidden="1" thickBot="1" x14ac:dyDescent="0.3">
      <c r="A13" s="45">
        <v>9</v>
      </c>
      <c r="B13" s="43" t="s">
        <v>70</v>
      </c>
      <c r="C13" s="44" t="s">
        <v>58</v>
      </c>
      <c r="D13" s="131" t="s">
        <v>144</v>
      </c>
      <c r="E13" s="131" t="s">
        <v>143</v>
      </c>
      <c r="F13" s="37" t="s">
        <v>62</v>
      </c>
      <c r="G13" s="36"/>
    </row>
    <row r="14" spans="1:7" ht="49.9" customHeight="1" thickBot="1" x14ac:dyDescent="0.3">
      <c r="A14" s="45">
        <v>9</v>
      </c>
      <c r="B14" s="134" t="s">
        <v>99</v>
      </c>
      <c r="C14" s="44" t="s">
        <v>58</v>
      </c>
      <c r="D14" s="137" t="s">
        <v>152</v>
      </c>
      <c r="E14" s="137" t="s">
        <v>153</v>
      </c>
      <c r="F14" s="37" t="s">
        <v>100</v>
      </c>
    </row>
    <row r="15" spans="1:7" ht="49.9" customHeight="1" thickBot="1" x14ac:dyDescent="0.3">
      <c r="A15" s="45">
        <v>10</v>
      </c>
      <c r="B15" s="134" t="s">
        <v>116</v>
      </c>
      <c r="C15" s="44" t="s">
        <v>58</v>
      </c>
      <c r="D15" s="137" t="s">
        <v>152</v>
      </c>
      <c r="E15" s="137" t="s">
        <v>153</v>
      </c>
      <c r="F15" s="37" t="s">
        <v>117</v>
      </c>
    </row>
    <row r="16" spans="1:7" ht="49.15" customHeight="1" thickBot="1" x14ac:dyDescent="0.3">
      <c r="A16" s="45">
        <v>11</v>
      </c>
      <c r="B16" s="134" t="s">
        <v>128</v>
      </c>
      <c r="C16" s="44" t="s">
        <v>58</v>
      </c>
      <c r="D16" s="137" t="s">
        <v>152</v>
      </c>
      <c r="E16" s="137" t="s">
        <v>153</v>
      </c>
      <c r="F16" s="37" t="s">
        <v>117</v>
      </c>
    </row>
  </sheetData>
  <mergeCells count="7">
    <mergeCell ref="F2:F4"/>
    <mergeCell ref="A1:F1"/>
    <mergeCell ref="A2:A4"/>
    <mergeCell ref="B2:B4"/>
    <mergeCell ref="C2:C4"/>
    <mergeCell ref="D2:D4"/>
    <mergeCell ref="E2:E4"/>
  </mergeCells>
  <phoneticPr fontId="2" type="noConversion"/>
  <hyperlinks>
    <hyperlink ref="B5" location="'萬里區人口結構性別分 '!A1" display="新北市萬里區人口結構性別分" xr:uid="{00000000-0004-0000-0000-000000000000}"/>
    <hyperlink ref="B6" location="'萬里區原住民族山(平)地人口性別分'!A1" display="新北市萬里區原住民族山(平)地性別分" xr:uid="{00000000-0004-0000-0000-000001000000}"/>
    <hyperlink ref="B7" location="萬里區各級學校教師學生性別分!A1" display="新北市萬里區各級學校教師學生性別分" xr:uid="{00000000-0004-0000-0000-000002000000}"/>
    <hyperlink ref="B8" location="萬里區國小各級學校教師學生性別分!A1" display="新北市萬里區國小各級學校教師學生性別分" xr:uid="{00000000-0004-0000-0000-000003000000}"/>
    <hyperlink ref="B12" location="萬里區身心障礙性別分!A1" display="新北市萬里區身心障礙者性別分" xr:uid="{00000000-0004-0000-0000-000004000000}"/>
    <hyperlink ref="B10" location="'萬里區高中(職)各級學校教師學生性別分'!A1" display="新北市萬里區高中(職)各級學校教師學生性別分" xr:uid="{00000000-0004-0000-0000-000005000000}"/>
    <hyperlink ref="B9" location="萬里區國中各級學校教師學生性別分!A1" display="新北市萬里區國中各級學校教師學生性別分" xr:uid="{00000000-0004-0000-0000-000006000000}"/>
    <hyperlink ref="B11" location="萬里區低收入戶性別分!A1" display="新北市萬里區低收入戶性別分" xr:uid="{00000000-0004-0000-0000-000007000000}"/>
    <hyperlink ref="B13" location="瑞芳區身心障礙性別分!A1" display="新北市瑞芳區身心障礙者性別分" xr:uid="{00000000-0004-0000-0000-000008000000}"/>
    <hyperlink ref="B14" location="萬里區社區發展協會會員性別分!A1" display="萬里區社區發展協會會員性別分" xr:uid="{00000000-0004-0000-0000-000009000000}"/>
    <hyperlink ref="B16" location="萬里區主要癌症死因性別分!A1" display="新北市萬里區主要癌症死因性別分" xr:uid="{00000000-0004-0000-0000-00000A000000}"/>
    <hyperlink ref="B15" location="'萬里區死亡主因性別分 '!A1" display="新北市萬里區死亡主因性別分" xr:uid="{00000000-0004-0000-0000-00000B000000}"/>
  </hyperlinks>
  <pageMargins left="0.70866141732283472" right="0.70866141732283472" top="0.88" bottom="0.74803149606299213" header="0.31496062992125984" footer="0.31496062992125984"/>
  <pageSetup paperSize="9" scale="7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1"/>
  <sheetViews>
    <sheetView zoomScale="60" zoomScaleNormal="60" workbookViewId="0">
      <selection activeCell="W30" sqref="W30"/>
    </sheetView>
  </sheetViews>
  <sheetFormatPr defaultRowHeight="16.5" x14ac:dyDescent="0.25"/>
  <cols>
    <col min="1" max="1" width="15.25" customWidth="1"/>
    <col min="2" max="2" width="7.875" customWidth="1"/>
    <col min="3" max="4" width="7.75" customWidth="1"/>
    <col min="5" max="5" width="10.75" customWidth="1"/>
    <col min="6" max="7" width="5.75" customWidth="1"/>
    <col min="8" max="8" width="10.75" customWidth="1"/>
    <col min="9" max="10" width="5.75" customWidth="1"/>
    <col min="11" max="11" width="10.75" customWidth="1"/>
    <col min="12" max="13" width="5.75" customWidth="1"/>
    <col min="14" max="14" width="10.75" customWidth="1"/>
    <col min="15" max="16" width="5.75" customWidth="1"/>
    <col min="17" max="17" width="10.75" customWidth="1"/>
    <col min="18" max="19" width="5.75" customWidth="1"/>
    <col min="20" max="20" width="10.75" customWidth="1"/>
    <col min="21" max="22" width="5.75" customWidth="1"/>
    <col min="23" max="23" width="10.75" customWidth="1"/>
    <col min="24" max="25" width="5.75" customWidth="1"/>
    <col min="26" max="26" width="10.75" customWidth="1"/>
  </cols>
  <sheetData>
    <row r="1" spans="1:27" ht="21.6" customHeight="1" x14ac:dyDescent="0.25">
      <c r="A1" s="142" t="s">
        <v>126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7" x14ac:dyDescent="0.25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</row>
    <row r="3" spans="1:27" s="20" customFormat="1" ht="30" customHeight="1" x14ac:dyDescent="0.25">
      <c r="A3" s="189" t="s">
        <v>113</v>
      </c>
      <c r="B3" s="183" t="s">
        <v>115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5"/>
      <c r="AA3" s="64"/>
    </row>
    <row r="4" spans="1:27" s="20" customFormat="1" ht="30" customHeight="1" x14ac:dyDescent="0.25">
      <c r="A4" s="190"/>
      <c r="B4" s="180" t="s">
        <v>114</v>
      </c>
      <c r="C4" s="181"/>
      <c r="D4" s="181"/>
      <c r="E4" s="182"/>
      <c r="F4" s="181" t="s">
        <v>119</v>
      </c>
      <c r="G4" s="181"/>
      <c r="H4" s="182"/>
      <c r="I4" s="181" t="s">
        <v>120</v>
      </c>
      <c r="J4" s="181"/>
      <c r="K4" s="182"/>
      <c r="L4" s="181" t="s">
        <v>121</v>
      </c>
      <c r="M4" s="181"/>
      <c r="N4" s="187"/>
      <c r="O4" s="181" t="s">
        <v>122</v>
      </c>
      <c r="P4" s="181"/>
      <c r="Q4" s="187"/>
      <c r="R4" s="181" t="s">
        <v>123</v>
      </c>
      <c r="S4" s="181"/>
      <c r="T4" s="187"/>
      <c r="U4" s="181" t="s">
        <v>124</v>
      </c>
      <c r="V4" s="181"/>
      <c r="W4" s="187"/>
      <c r="X4" s="181" t="s">
        <v>125</v>
      </c>
      <c r="Y4" s="181"/>
      <c r="Z4" s="187"/>
    </row>
    <row r="5" spans="1:27" s="20" customFormat="1" ht="30" customHeight="1" x14ac:dyDescent="0.25">
      <c r="A5" s="63" t="s">
        <v>88</v>
      </c>
      <c r="B5" s="63" t="s">
        <v>91</v>
      </c>
      <c r="C5" s="65" t="s">
        <v>34</v>
      </c>
      <c r="D5" s="66" t="s">
        <v>35</v>
      </c>
      <c r="E5" s="92" t="s">
        <v>20</v>
      </c>
      <c r="F5" s="67" t="s">
        <v>38</v>
      </c>
      <c r="G5" s="67" t="s">
        <v>39</v>
      </c>
      <c r="H5" s="92" t="s">
        <v>20</v>
      </c>
      <c r="I5" s="67" t="s">
        <v>38</v>
      </c>
      <c r="J5" s="67" t="s">
        <v>39</v>
      </c>
      <c r="K5" s="92" t="s">
        <v>20</v>
      </c>
      <c r="L5" s="67" t="s">
        <v>38</v>
      </c>
      <c r="M5" s="67" t="s">
        <v>39</v>
      </c>
      <c r="N5" s="92" t="s">
        <v>20</v>
      </c>
      <c r="O5" s="67" t="s">
        <v>38</v>
      </c>
      <c r="P5" s="67" t="s">
        <v>39</v>
      </c>
      <c r="Q5" s="92" t="s">
        <v>20</v>
      </c>
      <c r="R5" s="67" t="s">
        <v>38</v>
      </c>
      <c r="S5" s="67" t="s">
        <v>39</v>
      </c>
      <c r="T5" s="92" t="s">
        <v>20</v>
      </c>
      <c r="U5" s="67" t="s">
        <v>38</v>
      </c>
      <c r="V5" s="67" t="s">
        <v>39</v>
      </c>
      <c r="W5" s="92" t="s">
        <v>20</v>
      </c>
      <c r="X5" s="67" t="s">
        <v>38</v>
      </c>
      <c r="Y5" s="67" t="s">
        <v>39</v>
      </c>
      <c r="Z5" s="90" t="s">
        <v>20</v>
      </c>
    </row>
    <row r="6" spans="1:27" s="20" customFormat="1" ht="30" customHeight="1" x14ac:dyDescent="0.25">
      <c r="A6" s="18" t="s">
        <v>78</v>
      </c>
      <c r="B6" s="60">
        <v>52</v>
      </c>
      <c r="C6" s="17">
        <v>38</v>
      </c>
      <c r="D6" s="17">
        <v>14</v>
      </c>
      <c r="E6" s="87">
        <v>271.42857142857144</v>
      </c>
      <c r="F6" s="17">
        <v>5</v>
      </c>
      <c r="G6" s="17">
        <v>2</v>
      </c>
      <c r="H6" s="87">
        <v>250</v>
      </c>
      <c r="I6" s="68">
        <v>8</v>
      </c>
      <c r="J6" s="69">
        <v>2</v>
      </c>
      <c r="K6" s="87">
        <v>600</v>
      </c>
      <c r="L6" s="68">
        <v>6</v>
      </c>
      <c r="M6" s="69">
        <v>3</v>
      </c>
      <c r="N6" s="87">
        <v>200</v>
      </c>
      <c r="O6" s="69">
        <v>1</v>
      </c>
      <c r="P6" s="69">
        <v>0</v>
      </c>
      <c r="Q6" s="87">
        <v>0</v>
      </c>
      <c r="R6" s="69">
        <v>3</v>
      </c>
      <c r="S6" s="69">
        <v>0</v>
      </c>
      <c r="T6" s="87">
        <v>0</v>
      </c>
      <c r="U6" s="70">
        <v>1</v>
      </c>
      <c r="V6" s="70">
        <v>0</v>
      </c>
      <c r="W6" s="91">
        <v>0</v>
      </c>
      <c r="X6" s="69">
        <v>12</v>
      </c>
      <c r="Y6" s="71">
        <v>6</v>
      </c>
      <c r="Z6" s="87">
        <v>200</v>
      </c>
    </row>
    <row r="7" spans="1:27" s="20" customFormat="1" ht="30" customHeight="1" x14ac:dyDescent="0.25">
      <c r="A7" s="18" t="s">
        <v>21</v>
      </c>
      <c r="B7" s="60">
        <v>59</v>
      </c>
      <c r="C7" s="17">
        <v>43</v>
      </c>
      <c r="D7" s="17">
        <v>16</v>
      </c>
      <c r="E7" s="87">
        <v>268.75</v>
      </c>
      <c r="F7" s="17">
        <v>8</v>
      </c>
      <c r="G7" s="17">
        <v>2</v>
      </c>
      <c r="H7" s="87">
        <v>400</v>
      </c>
      <c r="I7" s="68">
        <v>9</v>
      </c>
      <c r="J7" s="69">
        <v>3</v>
      </c>
      <c r="K7" s="87">
        <v>400</v>
      </c>
      <c r="L7" s="68">
        <v>4</v>
      </c>
      <c r="M7" s="69">
        <v>4</v>
      </c>
      <c r="N7" s="87">
        <v>100</v>
      </c>
      <c r="O7" s="69">
        <v>1</v>
      </c>
      <c r="P7" s="69">
        <v>0</v>
      </c>
      <c r="Q7" s="87">
        <v>0</v>
      </c>
      <c r="R7" s="69">
        <v>2</v>
      </c>
      <c r="S7" s="69">
        <v>0</v>
      </c>
      <c r="T7" s="87">
        <v>0</v>
      </c>
      <c r="U7" s="70">
        <v>4</v>
      </c>
      <c r="V7" s="70">
        <v>0</v>
      </c>
      <c r="W7" s="91">
        <v>0</v>
      </c>
      <c r="X7" s="69">
        <v>14</v>
      </c>
      <c r="Y7" s="71">
        <v>2</v>
      </c>
      <c r="Z7" s="87">
        <v>700</v>
      </c>
    </row>
    <row r="8" spans="1:27" s="20" customFormat="1" ht="30" customHeight="1" x14ac:dyDescent="0.25">
      <c r="A8" s="18" t="s">
        <v>23</v>
      </c>
      <c r="B8" s="60">
        <v>61</v>
      </c>
      <c r="C8" s="17">
        <v>40</v>
      </c>
      <c r="D8" s="17">
        <v>21</v>
      </c>
      <c r="E8" s="87">
        <v>190.47619047619045</v>
      </c>
      <c r="F8" s="17">
        <v>9</v>
      </c>
      <c r="G8" s="17">
        <v>2</v>
      </c>
      <c r="H8" s="87">
        <v>450</v>
      </c>
      <c r="I8" s="68">
        <v>8</v>
      </c>
      <c r="J8" s="69">
        <v>4</v>
      </c>
      <c r="K8" s="87">
        <v>325</v>
      </c>
      <c r="L8" s="68">
        <v>5</v>
      </c>
      <c r="M8" s="69">
        <v>4</v>
      </c>
      <c r="N8" s="87">
        <v>125</v>
      </c>
      <c r="O8" s="69">
        <v>3</v>
      </c>
      <c r="P8" s="69">
        <v>0</v>
      </c>
      <c r="Q8" s="87">
        <v>0</v>
      </c>
      <c r="R8" s="69">
        <v>0</v>
      </c>
      <c r="S8" s="69">
        <v>5</v>
      </c>
      <c r="T8" s="87">
        <v>0</v>
      </c>
      <c r="U8" s="70">
        <v>2</v>
      </c>
      <c r="V8" s="70">
        <v>0</v>
      </c>
      <c r="W8" s="91">
        <v>0</v>
      </c>
      <c r="X8" s="69">
        <v>11</v>
      </c>
      <c r="Y8" s="71">
        <v>2</v>
      </c>
      <c r="Z8" s="87">
        <v>550</v>
      </c>
    </row>
    <row r="9" spans="1:27" s="20" customFormat="1" ht="30" customHeight="1" x14ac:dyDescent="0.25">
      <c r="A9" s="18" t="s">
        <v>27</v>
      </c>
      <c r="B9" s="60">
        <v>47</v>
      </c>
      <c r="C9" s="17">
        <v>33</v>
      </c>
      <c r="D9" s="17">
        <v>14</v>
      </c>
      <c r="E9" s="87">
        <v>235.71428571428572</v>
      </c>
      <c r="F9" s="17">
        <v>8</v>
      </c>
      <c r="G9" s="17">
        <v>1</v>
      </c>
      <c r="H9" s="87">
        <v>800</v>
      </c>
      <c r="I9" s="68">
        <v>6</v>
      </c>
      <c r="J9" s="69">
        <v>4</v>
      </c>
      <c r="K9" s="87">
        <v>250</v>
      </c>
      <c r="L9" s="68">
        <v>2</v>
      </c>
      <c r="M9" s="69">
        <v>2</v>
      </c>
      <c r="N9" s="87">
        <v>100</v>
      </c>
      <c r="O9" s="69">
        <v>3</v>
      </c>
      <c r="P9" s="69">
        <v>0</v>
      </c>
      <c r="Q9" s="87">
        <v>0</v>
      </c>
      <c r="R9" s="69">
        <v>0</v>
      </c>
      <c r="S9" s="69">
        <v>1</v>
      </c>
      <c r="T9" s="87">
        <v>0</v>
      </c>
      <c r="U9" s="70">
        <v>3</v>
      </c>
      <c r="V9" s="70">
        <v>0</v>
      </c>
      <c r="W9" s="91">
        <v>0</v>
      </c>
      <c r="X9" s="69">
        <v>5</v>
      </c>
      <c r="Y9" s="71">
        <v>3</v>
      </c>
      <c r="Z9" s="87">
        <v>166.66666666666669</v>
      </c>
    </row>
    <row r="10" spans="1:27" s="20" customFormat="1" ht="30" customHeight="1" x14ac:dyDescent="0.25">
      <c r="A10" s="18" t="s">
        <v>79</v>
      </c>
      <c r="B10" s="60">
        <v>66</v>
      </c>
      <c r="C10" s="17">
        <v>43</v>
      </c>
      <c r="D10" s="17">
        <v>23</v>
      </c>
      <c r="E10" s="87">
        <v>186.95652173913044</v>
      </c>
      <c r="F10" s="17">
        <v>9</v>
      </c>
      <c r="G10" s="17">
        <v>2</v>
      </c>
      <c r="H10" s="87">
        <v>450</v>
      </c>
      <c r="I10" s="68">
        <v>8</v>
      </c>
      <c r="J10" s="69">
        <v>3</v>
      </c>
      <c r="K10" s="87">
        <v>616.66666666666663</v>
      </c>
      <c r="L10" s="68">
        <v>7</v>
      </c>
      <c r="M10" s="69">
        <v>2</v>
      </c>
      <c r="N10" s="87">
        <v>350</v>
      </c>
      <c r="O10" s="69">
        <v>4</v>
      </c>
      <c r="P10" s="69">
        <v>2</v>
      </c>
      <c r="Q10" s="87">
        <v>200</v>
      </c>
      <c r="R10" s="69">
        <v>4</v>
      </c>
      <c r="S10" s="69">
        <v>2</v>
      </c>
      <c r="T10" s="87">
        <v>200</v>
      </c>
      <c r="U10" s="70">
        <v>3</v>
      </c>
      <c r="V10" s="70">
        <v>0</v>
      </c>
      <c r="W10" s="91">
        <v>0</v>
      </c>
      <c r="X10" s="69">
        <v>8</v>
      </c>
      <c r="Y10" s="71">
        <v>8</v>
      </c>
      <c r="Z10" s="87">
        <v>100</v>
      </c>
    </row>
    <row r="11" spans="1:27" s="61" customFormat="1" ht="30" customHeight="1" x14ac:dyDescent="0.25">
      <c r="A11" s="18" t="s">
        <v>135</v>
      </c>
      <c r="B11" s="60">
        <v>65</v>
      </c>
      <c r="C11" s="17">
        <v>44</v>
      </c>
      <c r="D11" s="17">
        <v>21</v>
      </c>
      <c r="E11" s="87">
        <v>209.52380952380955</v>
      </c>
      <c r="F11" s="17">
        <v>8</v>
      </c>
      <c r="G11" s="17">
        <v>3</v>
      </c>
      <c r="H11" s="87">
        <v>266.66666666666663</v>
      </c>
      <c r="I11" s="56">
        <v>7</v>
      </c>
      <c r="J11" s="72">
        <v>3</v>
      </c>
      <c r="K11" s="87">
        <v>333.33333333333337</v>
      </c>
      <c r="L11" s="56">
        <v>4</v>
      </c>
      <c r="M11" s="72">
        <v>4</v>
      </c>
      <c r="N11" s="87">
        <v>100</v>
      </c>
      <c r="O11" s="72">
        <v>2</v>
      </c>
      <c r="P11" s="72">
        <v>1</v>
      </c>
      <c r="Q11" s="87">
        <v>200</v>
      </c>
      <c r="R11" s="72">
        <v>5</v>
      </c>
      <c r="S11" s="72">
        <v>1</v>
      </c>
      <c r="T11" s="87">
        <v>500</v>
      </c>
      <c r="U11" s="72">
        <v>7</v>
      </c>
      <c r="V11" s="72">
        <v>0</v>
      </c>
      <c r="W11" s="91">
        <v>0</v>
      </c>
      <c r="X11" s="72">
        <v>10</v>
      </c>
      <c r="Y11" s="73">
        <v>8</v>
      </c>
      <c r="Z11" s="87">
        <v>125</v>
      </c>
    </row>
    <row r="12" spans="1:27" s="61" customFormat="1" ht="30" customHeight="1" x14ac:dyDescent="0.25">
      <c r="A12" s="18" t="s">
        <v>137</v>
      </c>
      <c r="B12" s="62">
        <v>56</v>
      </c>
      <c r="C12" s="17">
        <v>40</v>
      </c>
      <c r="D12" s="17">
        <v>16</v>
      </c>
      <c r="E12" s="87">
        <v>250</v>
      </c>
      <c r="F12" s="17">
        <v>4</v>
      </c>
      <c r="G12" s="17">
        <v>1</v>
      </c>
      <c r="H12" s="87">
        <v>400</v>
      </c>
      <c r="I12" s="9">
        <v>12</v>
      </c>
      <c r="J12" s="74">
        <v>3</v>
      </c>
      <c r="K12" s="87">
        <v>533.33333333333326</v>
      </c>
      <c r="L12" s="9">
        <v>4</v>
      </c>
      <c r="M12" s="74">
        <v>3</v>
      </c>
      <c r="N12" s="87">
        <v>133.33333333333331</v>
      </c>
      <c r="O12" s="74">
        <v>1</v>
      </c>
      <c r="P12" s="74">
        <v>2</v>
      </c>
      <c r="Q12" s="87">
        <v>50</v>
      </c>
      <c r="R12" s="74">
        <v>1</v>
      </c>
      <c r="S12" s="74">
        <v>3</v>
      </c>
      <c r="T12" s="87">
        <v>33.333333333333329</v>
      </c>
      <c r="U12" s="74">
        <v>4</v>
      </c>
      <c r="V12" s="74">
        <v>0</v>
      </c>
      <c r="W12" s="91">
        <v>0</v>
      </c>
      <c r="X12" s="74">
        <v>14</v>
      </c>
      <c r="Y12" s="74">
        <v>6</v>
      </c>
      <c r="Z12" s="87">
        <v>233.33333333333334</v>
      </c>
    </row>
    <row r="13" spans="1:27" s="6" customFormat="1" ht="30" customHeight="1" x14ac:dyDescent="0.25">
      <c r="A13" s="18" t="s">
        <v>140</v>
      </c>
      <c r="B13" s="62">
        <v>41</v>
      </c>
      <c r="C13" s="17">
        <v>25</v>
      </c>
      <c r="D13" s="17">
        <v>16</v>
      </c>
      <c r="E13" s="87">
        <v>156.25</v>
      </c>
      <c r="F13" s="17">
        <v>5</v>
      </c>
      <c r="G13" s="17">
        <v>4</v>
      </c>
      <c r="H13" s="87">
        <v>125</v>
      </c>
      <c r="I13" s="9">
        <v>6</v>
      </c>
      <c r="J13" s="74">
        <v>4</v>
      </c>
      <c r="K13" s="87">
        <v>316.66666666666669</v>
      </c>
      <c r="L13" s="9">
        <v>5</v>
      </c>
      <c r="M13" s="74">
        <v>3</v>
      </c>
      <c r="N13" s="87">
        <v>166.66666666666669</v>
      </c>
      <c r="O13" s="74">
        <v>1</v>
      </c>
      <c r="P13" s="74">
        <v>3</v>
      </c>
      <c r="Q13" s="87">
        <v>33.333333333333329</v>
      </c>
      <c r="R13" s="74">
        <v>0</v>
      </c>
      <c r="S13" s="74">
        <v>2</v>
      </c>
      <c r="T13" s="87">
        <v>0</v>
      </c>
      <c r="U13" s="74">
        <v>4</v>
      </c>
      <c r="V13" s="74">
        <v>0</v>
      </c>
      <c r="W13" s="91">
        <v>0</v>
      </c>
      <c r="X13" s="74">
        <v>4</v>
      </c>
      <c r="Y13" s="74">
        <v>3</v>
      </c>
      <c r="Z13" s="87">
        <v>133.33333333333331</v>
      </c>
    </row>
    <row r="14" spans="1:27" s="6" customFormat="1" ht="30" customHeight="1" x14ac:dyDescent="0.25">
      <c r="A14" s="18" t="s">
        <v>145</v>
      </c>
      <c r="B14" s="62">
        <v>44</v>
      </c>
      <c r="C14" s="17">
        <v>34</v>
      </c>
      <c r="D14" s="17">
        <v>10</v>
      </c>
      <c r="E14" s="87">
        <v>340</v>
      </c>
      <c r="F14" s="17">
        <v>6</v>
      </c>
      <c r="G14" s="17">
        <v>0</v>
      </c>
      <c r="H14" s="87" t="e">
        <v>#DIV/0!</v>
      </c>
      <c r="I14" s="9">
        <v>9</v>
      </c>
      <c r="J14" s="74">
        <v>2</v>
      </c>
      <c r="K14" s="87">
        <v>570</v>
      </c>
      <c r="L14" s="9">
        <v>6</v>
      </c>
      <c r="M14" s="74">
        <v>5</v>
      </c>
      <c r="N14" s="87">
        <v>120</v>
      </c>
      <c r="O14" s="74">
        <v>2</v>
      </c>
      <c r="P14" s="74">
        <v>0</v>
      </c>
      <c r="Q14" s="87" t="e">
        <v>#DIV/0!</v>
      </c>
      <c r="R14" s="74">
        <v>3</v>
      </c>
      <c r="S14" s="74">
        <v>0</v>
      </c>
      <c r="T14" s="87" t="e">
        <v>#DIV/0!</v>
      </c>
      <c r="U14" s="74">
        <v>1</v>
      </c>
      <c r="V14" s="74">
        <v>1</v>
      </c>
      <c r="W14" s="91">
        <v>1</v>
      </c>
      <c r="X14" s="74">
        <v>7</v>
      </c>
      <c r="Y14" s="74">
        <v>2</v>
      </c>
      <c r="Z14" s="87">
        <v>350</v>
      </c>
    </row>
    <row r="15" spans="1:27" s="6" customFormat="1" ht="30" customHeight="1" x14ac:dyDescent="0.25">
      <c r="A15" s="18" t="s">
        <v>147</v>
      </c>
      <c r="B15" s="62">
        <v>46</v>
      </c>
      <c r="C15" s="17">
        <v>36</v>
      </c>
      <c r="D15" s="17">
        <v>10</v>
      </c>
      <c r="E15" s="87">
        <v>360</v>
      </c>
      <c r="F15" s="17">
        <v>4</v>
      </c>
      <c r="G15" s="17">
        <v>2</v>
      </c>
      <c r="H15" s="87">
        <v>200</v>
      </c>
      <c r="I15" s="9">
        <v>14</v>
      </c>
      <c r="J15" s="74">
        <v>3</v>
      </c>
      <c r="K15" s="87">
        <v>700</v>
      </c>
      <c r="L15" s="9">
        <v>7</v>
      </c>
      <c r="M15" s="74">
        <v>3</v>
      </c>
      <c r="N15" s="87">
        <v>233.33333333333334</v>
      </c>
      <c r="O15" s="74">
        <v>3</v>
      </c>
      <c r="P15" s="74">
        <v>0</v>
      </c>
      <c r="Q15" s="87" t="e">
        <v>#DIV/0!</v>
      </c>
      <c r="R15" s="74">
        <v>1</v>
      </c>
      <c r="S15" s="74">
        <v>0</v>
      </c>
      <c r="T15" s="87" t="e">
        <v>#DIV/0!</v>
      </c>
      <c r="U15" s="74">
        <v>1</v>
      </c>
      <c r="V15" s="74">
        <v>0</v>
      </c>
      <c r="W15" s="91">
        <v>1</v>
      </c>
      <c r="X15" s="74">
        <v>6</v>
      </c>
      <c r="Y15" s="74">
        <v>2</v>
      </c>
      <c r="Z15" s="87">
        <v>300</v>
      </c>
    </row>
    <row r="16" spans="1:27" s="6" customFormat="1" ht="30" customHeight="1" x14ac:dyDescent="0.25">
      <c r="A16" s="18" t="s">
        <v>149</v>
      </c>
      <c r="B16" s="62">
        <v>72</v>
      </c>
      <c r="C16" s="17">
        <v>47</v>
      </c>
      <c r="D16" s="17">
        <v>25</v>
      </c>
      <c r="E16" s="87">
        <v>188</v>
      </c>
      <c r="F16" s="17">
        <v>5</v>
      </c>
      <c r="G16" s="17">
        <v>2</v>
      </c>
      <c r="H16" s="87">
        <v>250</v>
      </c>
      <c r="I16" s="9">
        <v>12</v>
      </c>
      <c r="J16" s="74">
        <v>5</v>
      </c>
      <c r="K16" s="87">
        <v>440</v>
      </c>
      <c r="L16" s="9">
        <v>4</v>
      </c>
      <c r="M16" s="74">
        <v>2</v>
      </c>
      <c r="N16" s="87">
        <v>200</v>
      </c>
      <c r="O16" s="74">
        <v>5</v>
      </c>
      <c r="P16" s="74">
        <v>3</v>
      </c>
      <c r="Q16" s="87">
        <v>166.66666666666669</v>
      </c>
      <c r="R16" s="74">
        <v>2</v>
      </c>
      <c r="S16" s="74">
        <v>1</v>
      </c>
      <c r="T16" s="87">
        <v>200</v>
      </c>
      <c r="U16" s="74">
        <v>4</v>
      </c>
      <c r="V16" s="74">
        <v>0</v>
      </c>
      <c r="W16" s="91">
        <v>2</v>
      </c>
      <c r="X16" s="74">
        <v>15</v>
      </c>
      <c r="Y16" s="74">
        <v>12</v>
      </c>
      <c r="Z16" s="87">
        <v>100</v>
      </c>
    </row>
    <row r="17" spans="1:26" s="6" customFormat="1" ht="30" customHeight="1" x14ac:dyDescent="0.25">
      <c r="A17" s="18" t="s">
        <v>151</v>
      </c>
      <c r="B17" s="62">
        <f t="shared" ref="B17" si="0">C17+D17</f>
        <v>75</v>
      </c>
      <c r="C17" s="17">
        <v>55</v>
      </c>
      <c r="D17" s="17">
        <v>20</v>
      </c>
      <c r="E17" s="87">
        <f t="shared" ref="E17" si="1">C17/D17*100</f>
        <v>275</v>
      </c>
      <c r="F17" s="17">
        <v>5</v>
      </c>
      <c r="G17" s="17">
        <v>1</v>
      </c>
      <c r="H17" s="87">
        <f t="shared" ref="H17" si="2">F17/G17*100</f>
        <v>500</v>
      </c>
      <c r="I17" s="9">
        <v>8</v>
      </c>
      <c r="J17" s="74">
        <v>0</v>
      </c>
      <c r="K17" s="87" t="e">
        <f t="shared" ref="K17" si="3">I17/J17*100+N17</f>
        <v>#DIV/0!</v>
      </c>
      <c r="L17" s="9">
        <v>3</v>
      </c>
      <c r="M17" s="74">
        <v>4</v>
      </c>
      <c r="N17" s="87">
        <f t="shared" ref="N17" si="4">L17/M17*100</f>
        <v>75</v>
      </c>
      <c r="O17" s="74">
        <v>6</v>
      </c>
      <c r="P17" s="74">
        <v>0</v>
      </c>
      <c r="Q17" s="87" t="e">
        <f t="shared" ref="Q17" si="5">O17/P17*100</f>
        <v>#DIV/0!</v>
      </c>
      <c r="R17" s="74">
        <v>1</v>
      </c>
      <c r="S17" s="74">
        <v>2</v>
      </c>
      <c r="T17" s="87">
        <f t="shared" ref="T17" si="6">R17/S17*100</f>
        <v>50</v>
      </c>
      <c r="U17" s="74">
        <v>6</v>
      </c>
      <c r="V17" s="74">
        <v>1</v>
      </c>
      <c r="W17" s="91">
        <v>2</v>
      </c>
      <c r="X17" s="74">
        <v>26</v>
      </c>
      <c r="Y17" s="74">
        <v>12</v>
      </c>
      <c r="Z17" s="87">
        <f t="shared" ref="Z17" si="7">X17/Y17*100</f>
        <v>216.66666666666666</v>
      </c>
    </row>
    <row r="18" spans="1:26" x14ac:dyDescent="0.25">
      <c r="A18" s="75" t="s">
        <v>130</v>
      </c>
      <c r="B18" s="75"/>
      <c r="C18" s="75"/>
    </row>
    <row r="21" spans="1:26" ht="16.149999999999999" customHeight="1" x14ac:dyDescent="0.25"/>
  </sheetData>
  <mergeCells count="11">
    <mergeCell ref="A1:Z2"/>
    <mergeCell ref="X4:Z4"/>
    <mergeCell ref="A3:A4"/>
    <mergeCell ref="B3:Z3"/>
    <mergeCell ref="B4:E4"/>
    <mergeCell ref="F4:H4"/>
    <mergeCell ref="I4:K4"/>
    <mergeCell ref="L4:N4"/>
    <mergeCell ref="O4:Q4"/>
    <mergeCell ref="R4:T4"/>
    <mergeCell ref="U4:W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8"/>
  <sheetViews>
    <sheetView showGridLines="0" zoomScale="60" zoomScaleNormal="60" workbookViewId="0">
      <selection activeCell="N31" sqref="N31"/>
    </sheetView>
  </sheetViews>
  <sheetFormatPr defaultRowHeight="16.5" x14ac:dyDescent="0.25"/>
  <cols>
    <col min="1" max="1" width="15.25" customWidth="1"/>
    <col min="2" max="17" width="10.75" customWidth="1"/>
  </cols>
  <sheetData>
    <row r="1" spans="1:17" ht="20.25" x14ac:dyDescent="0.25">
      <c r="A1" s="76" t="s">
        <v>131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17.25" thickBot="1" x14ac:dyDescent="0.3"/>
    <row r="3" spans="1:17" s="20" customFormat="1" ht="30" customHeight="1" x14ac:dyDescent="0.25">
      <c r="A3" s="198" t="s">
        <v>40</v>
      </c>
      <c r="B3" s="201" t="s">
        <v>28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3"/>
    </row>
    <row r="4" spans="1:17" s="20" customFormat="1" ht="30" customHeight="1" x14ac:dyDescent="0.25">
      <c r="A4" s="199"/>
      <c r="B4" s="191" t="s">
        <v>29</v>
      </c>
      <c r="C4" s="192"/>
      <c r="D4" s="192"/>
      <c r="E4" s="193"/>
      <c r="F4" s="194" t="s">
        <v>30</v>
      </c>
      <c r="G4" s="195"/>
      <c r="H4" s="195"/>
      <c r="I4" s="196"/>
      <c r="J4" s="194" t="s">
        <v>31</v>
      </c>
      <c r="K4" s="195"/>
      <c r="L4" s="195"/>
      <c r="M4" s="196"/>
      <c r="N4" s="191" t="s">
        <v>32</v>
      </c>
      <c r="O4" s="192"/>
      <c r="P4" s="192"/>
      <c r="Q4" s="197"/>
    </row>
    <row r="5" spans="1:17" s="20" customFormat="1" ht="30" customHeight="1" thickBot="1" x14ac:dyDescent="0.3">
      <c r="A5" s="200"/>
      <c r="B5" s="40" t="s">
        <v>33</v>
      </c>
      <c r="C5" s="40" t="s">
        <v>34</v>
      </c>
      <c r="D5" s="40" t="s">
        <v>35</v>
      </c>
      <c r="E5" s="96" t="s">
        <v>36</v>
      </c>
      <c r="F5" s="41" t="s">
        <v>37</v>
      </c>
      <c r="G5" s="41" t="s">
        <v>38</v>
      </c>
      <c r="H5" s="41" t="s">
        <v>39</v>
      </c>
      <c r="I5" s="96" t="s">
        <v>36</v>
      </c>
      <c r="J5" s="41" t="s">
        <v>37</v>
      </c>
      <c r="K5" s="41" t="s">
        <v>38</v>
      </c>
      <c r="L5" s="41" t="s">
        <v>39</v>
      </c>
      <c r="M5" s="96" t="s">
        <v>36</v>
      </c>
      <c r="N5" s="41" t="s">
        <v>37</v>
      </c>
      <c r="O5" s="41" t="s">
        <v>38</v>
      </c>
      <c r="P5" s="41" t="s">
        <v>39</v>
      </c>
      <c r="Q5" s="96" t="s">
        <v>36</v>
      </c>
    </row>
    <row r="6" spans="1:17" s="20" customFormat="1" ht="30" customHeight="1" x14ac:dyDescent="0.25">
      <c r="A6" s="18" t="s">
        <v>78</v>
      </c>
      <c r="B6" s="17">
        <v>1392</v>
      </c>
      <c r="C6" s="17">
        <v>809</v>
      </c>
      <c r="D6" s="17">
        <v>583</v>
      </c>
      <c r="E6" s="87">
        <v>138.76500857632934</v>
      </c>
      <c r="F6" s="17">
        <v>1400</v>
      </c>
      <c r="G6" s="17">
        <v>821</v>
      </c>
      <c r="H6" s="17">
        <v>579</v>
      </c>
      <c r="I6" s="87">
        <v>141.79620034542316</v>
      </c>
      <c r="J6" s="17">
        <v>1398</v>
      </c>
      <c r="K6" s="17">
        <v>819</v>
      </c>
      <c r="L6" s="17">
        <v>579</v>
      </c>
      <c r="M6" s="87">
        <v>141.45077720207254</v>
      </c>
      <c r="N6" s="17">
        <v>1401</v>
      </c>
      <c r="O6" s="17">
        <v>821</v>
      </c>
      <c r="P6" s="17">
        <v>580</v>
      </c>
      <c r="Q6" s="87">
        <v>141.55172413793105</v>
      </c>
    </row>
    <row r="7" spans="1:17" s="20" customFormat="1" ht="30" customHeight="1" x14ac:dyDescent="0.25">
      <c r="A7" s="18" t="s">
        <v>21</v>
      </c>
      <c r="B7" s="17">
        <v>1379</v>
      </c>
      <c r="C7" s="17">
        <v>809</v>
      </c>
      <c r="D7" s="17">
        <v>570</v>
      </c>
      <c r="E7" s="87">
        <v>141.92982456140351</v>
      </c>
      <c r="F7" s="17">
        <v>1389</v>
      </c>
      <c r="G7" s="17">
        <v>810</v>
      </c>
      <c r="H7" s="17">
        <v>579</v>
      </c>
      <c r="I7" s="87">
        <v>139.89637305699483</v>
      </c>
      <c r="J7" s="17">
        <v>1376</v>
      </c>
      <c r="K7" s="17">
        <v>808</v>
      </c>
      <c r="L7" s="17">
        <v>568</v>
      </c>
      <c r="M7" s="87">
        <v>142.25352112676057</v>
      </c>
      <c r="N7" s="17">
        <v>1386</v>
      </c>
      <c r="O7" s="17">
        <v>820</v>
      </c>
      <c r="P7" s="17">
        <v>566</v>
      </c>
      <c r="Q7" s="87">
        <v>144.87632508833923</v>
      </c>
    </row>
    <row r="8" spans="1:17" s="20" customFormat="1" ht="30" customHeight="1" x14ac:dyDescent="0.25">
      <c r="A8" s="18" t="s">
        <v>23</v>
      </c>
      <c r="B8" s="17">
        <v>1390</v>
      </c>
      <c r="C8" s="17">
        <v>818</v>
      </c>
      <c r="D8" s="17">
        <v>572</v>
      </c>
      <c r="E8" s="87">
        <v>143.00699300699301</v>
      </c>
      <c r="F8" s="17">
        <v>1390</v>
      </c>
      <c r="G8" s="17">
        <v>817</v>
      </c>
      <c r="H8" s="17">
        <v>573</v>
      </c>
      <c r="I8" s="87">
        <v>142.58289703315882</v>
      </c>
      <c r="J8" s="17">
        <v>1406</v>
      </c>
      <c r="K8" s="17">
        <v>826</v>
      </c>
      <c r="L8" s="17">
        <v>580</v>
      </c>
      <c r="M8" s="87">
        <v>142.41379310344828</v>
      </c>
      <c r="N8" s="17">
        <v>1410</v>
      </c>
      <c r="O8" s="17">
        <v>830</v>
      </c>
      <c r="P8" s="17">
        <v>580</v>
      </c>
      <c r="Q8" s="87">
        <v>143.10344827586206</v>
      </c>
    </row>
    <row r="9" spans="1:17" s="20" customFormat="1" ht="30" customHeight="1" x14ac:dyDescent="0.25">
      <c r="A9" s="18" t="s">
        <v>27</v>
      </c>
      <c r="B9" s="17">
        <v>1408</v>
      </c>
      <c r="C9" s="17">
        <v>828</v>
      </c>
      <c r="D9" s="17">
        <v>580</v>
      </c>
      <c r="E9" s="87">
        <v>142.75862068965517</v>
      </c>
      <c r="F9" s="17">
        <v>1416</v>
      </c>
      <c r="G9" s="17">
        <v>827</v>
      </c>
      <c r="H9" s="17">
        <v>589</v>
      </c>
      <c r="I9" s="87">
        <v>140.40747028862478</v>
      </c>
      <c r="J9" s="17">
        <v>1431</v>
      </c>
      <c r="K9" s="17">
        <v>836</v>
      </c>
      <c r="L9" s="17">
        <v>595</v>
      </c>
      <c r="M9" s="87">
        <v>140.50420168067225</v>
      </c>
      <c r="N9" s="17">
        <v>1422</v>
      </c>
      <c r="O9" s="17">
        <v>828</v>
      </c>
      <c r="P9" s="17">
        <v>594</v>
      </c>
      <c r="Q9" s="87">
        <v>139.39393939393941</v>
      </c>
    </row>
    <row r="10" spans="1:17" s="20" customFormat="1" ht="30" customHeight="1" x14ac:dyDescent="0.25">
      <c r="A10" s="18" t="s">
        <v>79</v>
      </c>
      <c r="B10" s="17">
        <v>1395</v>
      </c>
      <c r="C10" s="17">
        <v>809</v>
      </c>
      <c r="D10" s="17">
        <v>586</v>
      </c>
      <c r="E10" s="87">
        <v>138.05460750853243</v>
      </c>
      <c r="F10" s="17">
        <v>1385</v>
      </c>
      <c r="G10" s="17">
        <v>800</v>
      </c>
      <c r="H10" s="17">
        <v>585</v>
      </c>
      <c r="I10" s="87">
        <v>136.75213675213675</v>
      </c>
      <c r="J10" s="17">
        <v>1386</v>
      </c>
      <c r="K10" s="17">
        <v>798</v>
      </c>
      <c r="L10" s="17">
        <v>588</v>
      </c>
      <c r="M10" s="87">
        <v>135.71428571428572</v>
      </c>
      <c r="N10" s="17">
        <v>1382</v>
      </c>
      <c r="O10" s="17">
        <v>795</v>
      </c>
      <c r="P10" s="17">
        <v>587</v>
      </c>
      <c r="Q10" s="87">
        <v>135.43441226575808</v>
      </c>
    </row>
    <row r="11" spans="1:17" s="19" customFormat="1" ht="30" customHeight="1" x14ac:dyDescent="0.25">
      <c r="A11" s="18" t="s">
        <v>135</v>
      </c>
      <c r="B11" s="17">
        <v>1383</v>
      </c>
      <c r="C11" s="17">
        <v>794</v>
      </c>
      <c r="D11" s="17">
        <v>589</v>
      </c>
      <c r="E11" s="87">
        <v>134.80475382003397</v>
      </c>
      <c r="F11" s="17">
        <v>1383</v>
      </c>
      <c r="G11" s="17">
        <v>790</v>
      </c>
      <c r="H11" s="17">
        <v>593</v>
      </c>
      <c r="I11" s="87">
        <v>133.22091062394603</v>
      </c>
      <c r="J11" s="17">
        <v>1388</v>
      </c>
      <c r="K11" s="17">
        <v>789</v>
      </c>
      <c r="L11" s="17">
        <v>599</v>
      </c>
      <c r="M11" s="87">
        <v>131.71953255425711</v>
      </c>
      <c r="N11" s="17">
        <v>1371</v>
      </c>
      <c r="O11" s="17">
        <v>779</v>
      </c>
      <c r="P11" s="17">
        <v>592</v>
      </c>
      <c r="Q11" s="87">
        <v>131.58783783783784</v>
      </c>
    </row>
    <row r="12" spans="1:17" s="19" customFormat="1" ht="30" customHeight="1" x14ac:dyDescent="0.25">
      <c r="A12" s="18" t="s">
        <v>137</v>
      </c>
      <c r="B12" s="17">
        <v>1382</v>
      </c>
      <c r="C12" s="17">
        <v>781</v>
      </c>
      <c r="D12" s="17">
        <v>601</v>
      </c>
      <c r="E12" s="87">
        <v>129.95008319467553</v>
      </c>
      <c r="F12" s="17">
        <v>1406</v>
      </c>
      <c r="G12" s="17">
        <v>791</v>
      </c>
      <c r="H12" s="17">
        <v>615</v>
      </c>
      <c r="I12" s="87">
        <v>128.6178861788618</v>
      </c>
      <c r="J12" s="17">
        <v>1419</v>
      </c>
      <c r="K12" s="17">
        <v>797</v>
      </c>
      <c r="L12" s="17">
        <v>622</v>
      </c>
      <c r="M12" s="87">
        <v>128.13504823151126</v>
      </c>
      <c r="N12" s="17">
        <v>1402</v>
      </c>
      <c r="O12" s="17">
        <v>787</v>
      </c>
      <c r="P12" s="17">
        <v>615</v>
      </c>
      <c r="Q12" s="87">
        <v>127.96747967479676</v>
      </c>
    </row>
    <row r="13" spans="1:17" ht="30" customHeight="1" x14ac:dyDescent="0.25">
      <c r="A13" s="18" t="s">
        <v>140</v>
      </c>
      <c r="B13" s="17">
        <v>1395</v>
      </c>
      <c r="C13" s="17">
        <v>781</v>
      </c>
      <c r="D13" s="17">
        <v>614</v>
      </c>
      <c r="E13" s="87">
        <v>127.1986970684039</v>
      </c>
      <c r="F13" s="17">
        <v>1381</v>
      </c>
      <c r="G13" s="17">
        <v>772</v>
      </c>
      <c r="H13" s="17">
        <v>609</v>
      </c>
      <c r="I13" s="87">
        <v>126.76518883415436</v>
      </c>
      <c r="J13" s="17">
        <v>1384</v>
      </c>
      <c r="K13" s="17">
        <v>775</v>
      </c>
      <c r="L13" s="17">
        <v>609</v>
      </c>
      <c r="M13" s="87">
        <v>127.25779967159276</v>
      </c>
      <c r="N13" s="17">
        <v>1386</v>
      </c>
      <c r="O13" s="17">
        <v>776</v>
      </c>
      <c r="P13" s="17">
        <v>610</v>
      </c>
      <c r="Q13" s="87">
        <v>127.21311475409836</v>
      </c>
    </row>
    <row r="14" spans="1:17" ht="30" customHeight="1" x14ac:dyDescent="0.25">
      <c r="A14" s="18" t="s">
        <v>145</v>
      </c>
      <c r="B14" s="17">
        <v>1371</v>
      </c>
      <c r="C14" s="17">
        <v>770</v>
      </c>
      <c r="D14" s="17">
        <v>601</v>
      </c>
      <c r="E14" s="87">
        <v>128.11980033277871</v>
      </c>
      <c r="F14" s="17">
        <v>1378</v>
      </c>
      <c r="G14" s="17">
        <v>775</v>
      </c>
      <c r="H14" s="17">
        <v>603</v>
      </c>
      <c r="I14" s="87">
        <v>128.52404643449421</v>
      </c>
      <c r="J14" s="17">
        <v>1376</v>
      </c>
      <c r="K14" s="17">
        <v>773</v>
      </c>
      <c r="L14" s="17">
        <v>603</v>
      </c>
      <c r="M14" s="87">
        <v>128.19237147595356</v>
      </c>
      <c r="N14" s="17">
        <v>1373</v>
      </c>
      <c r="O14" s="17">
        <v>763</v>
      </c>
      <c r="P14" s="17">
        <v>610</v>
      </c>
      <c r="Q14" s="87">
        <v>125.08196721311475</v>
      </c>
    </row>
    <row r="15" spans="1:17" ht="30" customHeight="1" x14ac:dyDescent="0.25">
      <c r="A15" s="18" t="s">
        <v>147</v>
      </c>
      <c r="B15" s="17">
        <f>C15+D15</f>
        <v>1369</v>
      </c>
      <c r="C15" s="17">
        <v>759</v>
      </c>
      <c r="D15" s="17">
        <v>610</v>
      </c>
      <c r="E15" s="87">
        <f>C15/D15*100</f>
        <v>124.42622950819673</v>
      </c>
      <c r="F15" s="17">
        <f>G15+H15</f>
        <v>1369</v>
      </c>
      <c r="G15" s="17">
        <v>754</v>
      </c>
      <c r="H15" s="17">
        <v>615</v>
      </c>
      <c r="I15" s="87">
        <f>G15/H15*100</f>
        <v>122.60162601626017</v>
      </c>
      <c r="J15" s="17">
        <f>K15+L15</f>
        <v>1375</v>
      </c>
      <c r="K15" s="17">
        <v>763</v>
      </c>
      <c r="L15" s="17">
        <v>612</v>
      </c>
      <c r="M15" s="87">
        <f>K15/L15*100</f>
        <v>124.67320261437908</v>
      </c>
      <c r="N15" s="17">
        <f>O15+P15</f>
        <v>1386</v>
      </c>
      <c r="O15" s="17">
        <v>771</v>
      </c>
      <c r="P15" s="17">
        <v>615</v>
      </c>
      <c r="Q15" s="87">
        <f>O15/P15*100</f>
        <v>125.36585365853658</v>
      </c>
    </row>
    <row r="16" spans="1:17" ht="30" customHeight="1" x14ac:dyDescent="0.25">
      <c r="A16" s="18" t="s">
        <v>149</v>
      </c>
      <c r="B16" s="17">
        <f>C16+D16</f>
        <v>1391</v>
      </c>
      <c r="C16" s="17">
        <v>774</v>
      </c>
      <c r="D16" s="17">
        <v>617</v>
      </c>
      <c r="E16" s="87">
        <f>C16/D16*100</f>
        <v>125.44570502431118</v>
      </c>
      <c r="F16" s="17">
        <f>G16+H16</f>
        <v>1399</v>
      </c>
      <c r="G16" s="17">
        <v>779</v>
      </c>
      <c r="H16" s="17">
        <v>620</v>
      </c>
      <c r="I16" s="87">
        <f>G16/H16*100</f>
        <v>125.64516129032258</v>
      </c>
      <c r="J16" s="17">
        <f>K16+L16</f>
        <v>1402</v>
      </c>
      <c r="K16" s="17">
        <v>776</v>
      </c>
      <c r="L16" s="17">
        <v>626</v>
      </c>
      <c r="M16" s="87">
        <f>K16/L16*100</f>
        <v>123.96166134185303</v>
      </c>
      <c r="N16" s="17">
        <f>O16+P16</f>
        <v>1414</v>
      </c>
      <c r="O16" s="17">
        <v>785</v>
      </c>
      <c r="P16" s="17">
        <v>629</v>
      </c>
      <c r="Q16" s="87">
        <f>O16/P16*100</f>
        <v>124.8012718600954</v>
      </c>
    </row>
    <row r="17" spans="1:17" ht="30" customHeight="1" x14ac:dyDescent="0.25">
      <c r="A17" s="18" t="s">
        <v>151</v>
      </c>
      <c r="B17" s="17">
        <f>C17+D17</f>
        <v>1423</v>
      </c>
      <c r="C17" s="17">
        <v>786</v>
      </c>
      <c r="D17" s="17">
        <v>637</v>
      </c>
      <c r="E17" s="87">
        <f>C17/D17*100</f>
        <v>123.39089481946625</v>
      </c>
      <c r="F17" s="17">
        <f>G17+H17</f>
        <v>1414</v>
      </c>
      <c r="G17" s="17">
        <v>782</v>
      </c>
      <c r="H17" s="17">
        <v>632</v>
      </c>
      <c r="I17" s="87">
        <f>G17/H17*100</f>
        <v>123.73417721518987</v>
      </c>
      <c r="J17" s="17">
        <f>K17+L17</f>
        <v>1421</v>
      </c>
      <c r="K17" s="17">
        <v>785</v>
      </c>
      <c r="L17" s="17">
        <v>636</v>
      </c>
      <c r="M17" s="87">
        <f>K17/L17*100</f>
        <v>123.42767295597483</v>
      </c>
      <c r="N17" s="17">
        <f>O17+P17</f>
        <v>1426</v>
      </c>
      <c r="O17" s="17">
        <v>791</v>
      </c>
      <c r="P17" s="17">
        <v>635</v>
      </c>
      <c r="Q17" s="87">
        <f>O17/P17*100</f>
        <v>124.56692913385827</v>
      </c>
    </row>
    <row r="18" spans="1:17" x14ac:dyDescent="0.25">
      <c r="A18" s="75" t="s">
        <v>127</v>
      </c>
      <c r="B18" s="75"/>
      <c r="C18" s="75"/>
    </row>
  </sheetData>
  <customSheetViews>
    <customSheetView guid="{7DFD63D5-1C90-4CFE-AA5E-CF0A71227AAB}" topLeftCell="B1">
      <selection activeCell="I9" sqref="I9"/>
      <pageMargins left="0.7" right="0.7" top="0.75" bottom="0.75" header="0.3" footer="0.3"/>
    </customSheetView>
  </customSheetViews>
  <mergeCells count="6">
    <mergeCell ref="B4:E4"/>
    <mergeCell ref="F4:I4"/>
    <mergeCell ref="J4:M4"/>
    <mergeCell ref="N4:Q4"/>
    <mergeCell ref="A3:A5"/>
    <mergeCell ref="B3:Q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6"/>
  <sheetViews>
    <sheetView zoomScale="80" zoomScaleNormal="80" workbookViewId="0">
      <selection activeCell="E16" sqref="E16"/>
    </sheetView>
  </sheetViews>
  <sheetFormatPr defaultRowHeight="16.5" x14ac:dyDescent="0.25"/>
  <cols>
    <col min="1" max="7" width="15.75" customWidth="1"/>
    <col min="8" max="15" width="10.75" customWidth="1"/>
  </cols>
  <sheetData>
    <row r="1" spans="1:15" ht="20.25" x14ac:dyDescent="0.25">
      <c r="A1" s="142" t="s">
        <v>132</v>
      </c>
      <c r="B1" s="142"/>
      <c r="C1" s="142"/>
      <c r="D1" s="142"/>
      <c r="E1" s="142"/>
      <c r="F1" s="142"/>
      <c r="G1" s="142"/>
      <c r="H1" s="50"/>
      <c r="I1" s="50"/>
      <c r="J1" s="50"/>
      <c r="K1" s="50"/>
      <c r="L1" s="50"/>
      <c r="M1" s="50"/>
      <c r="N1" s="50"/>
      <c r="O1" s="50"/>
    </row>
    <row r="2" spans="1:15" ht="16.149999999999999" customHeight="1" x14ac:dyDescent="0.25">
      <c r="A2" s="186"/>
      <c r="B2" s="186"/>
      <c r="C2" s="186"/>
      <c r="D2" s="186"/>
      <c r="E2" s="186"/>
      <c r="F2" s="186"/>
      <c r="G2" s="186"/>
    </row>
    <row r="3" spans="1:15" s="20" customFormat="1" ht="30" customHeight="1" x14ac:dyDescent="0.25">
      <c r="A3" s="208" t="s">
        <v>95</v>
      </c>
      <c r="B3" s="204" t="s">
        <v>92</v>
      </c>
      <c r="C3" s="206" t="s">
        <v>89</v>
      </c>
      <c r="D3" s="207"/>
      <c r="E3" s="210" t="s">
        <v>90</v>
      </c>
      <c r="F3" s="211"/>
      <c r="G3" s="59" t="s">
        <v>93</v>
      </c>
      <c r="H3" s="53"/>
    </row>
    <row r="4" spans="1:15" s="20" customFormat="1" ht="30" customHeight="1" thickBot="1" x14ac:dyDescent="0.3">
      <c r="A4" s="209"/>
      <c r="B4" s="205"/>
      <c r="C4" s="40" t="s">
        <v>97</v>
      </c>
      <c r="D4" s="97" t="s">
        <v>98</v>
      </c>
      <c r="E4" s="41" t="s">
        <v>97</v>
      </c>
      <c r="F4" s="107" t="s">
        <v>98</v>
      </c>
      <c r="G4" s="41" t="s">
        <v>96</v>
      </c>
    </row>
    <row r="5" spans="1:15" s="20" customFormat="1" ht="30" customHeight="1" x14ac:dyDescent="0.25">
      <c r="A5" s="18" t="s">
        <v>78</v>
      </c>
      <c r="B5" s="17">
        <v>2106</v>
      </c>
      <c r="C5" s="17">
        <v>963</v>
      </c>
      <c r="D5" s="98">
        <v>45.726495726495727</v>
      </c>
      <c r="E5" s="17">
        <v>1143</v>
      </c>
      <c r="F5" s="98">
        <v>54.273504273504273</v>
      </c>
      <c r="G5" s="54">
        <v>84.251968503937007</v>
      </c>
    </row>
    <row r="6" spans="1:15" s="20" customFormat="1" ht="30" customHeight="1" x14ac:dyDescent="0.25">
      <c r="A6" s="18" t="s">
        <v>21</v>
      </c>
      <c r="B6" s="17">
        <v>1992</v>
      </c>
      <c r="C6" s="17">
        <v>921</v>
      </c>
      <c r="D6" s="98">
        <v>46.234939759036145</v>
      </c>
      <c r="E6" s="17">
        <v>1071</v>
      </c>
      <c r="F6" s="98">
        <v>53.765060240963855</v>
      </c>
      <c r="G6" s="54">
        <v>85.994397759103649</v>
      </c>
    </row>
    <row r="7" spans="1:15" s="20" customFormat="1" ht="30" customHeight="1" x14ac:dyDescent="0.25">
      <c r="A7" s="18" t="s">
        <v>23</v>
      </c>
      <c r="B7" s="17">
        <v>1969</v>
      </c>
      <c r="C7" s="17">
        <v>957</v>
      </c>
      <c r="D7" s="98">
        <v>48.603351955307261</v>
      </c>
      <c r="E7" s="17">
        <v>1012</v>
      </c>
      <c r="F7" s="98">
        <v>51.396648044692739</v>
      </c>
      <c r="G7" s="54">
        <v>94.565217391304344</v>
      </c>
    </row>
    <row r="8" spans="1:15" s="20" customFormat="1" ht="30" customHeight="1" x14ac:dyDescent="0.25">
      <c r="A8" s="18" t="s">
        <v>27</v>
      </c>
      <c r="B8" s="17">
        <v>2005</v>
      </c>
      <c r="C8" s="17">
        <v>1034</v>
      </c>
      <c r="D8" s="98">
        <v>51.571072319201996</v>
      </c>
      <c r="E8" s="17">
        <v>971</v>
      </c>
      <c r="F8" s="98">
        <v>48.428927680798004</v>
      </c>
      <c r="G8" s="54">
        <v>106.48815653964985</v>
      </c>
    </row>
    <row r="9" spans="1:15" s="20" customFormat="1" ht="30" customHeight="1" x14ac:dyDescent="0.25">
      <c r="A9" s="18" t="s">
        <v>79</v>
      </c>
      <c r="B9" s="17">
        <v>2016</v>
      </c>
      <c r="C9" s="17">
        <v>951</v>
      </c>
      <c r="D9" s="98">
        <v>47.172619047619051</v>
      </c>
      <c r="E9" s="17">
        <v>1065</v>
      </c>
      <c r="F9" s="98">
        <v>52.827380952380949</v>
      </c>
      <c r="G9" s="54">
        <v>89.295774647887328</v>
      </c>
    </row>
    <row r="10" spans="1:15" s="19" customFormat="1" ht="30" customHeight="1" x14ac:dyDescent="0.25">
      <c r="A10" s="18" t="s">
        <v>135</v>
      </c>
      <c r="B10" s="17">
        <v>2101</v>
      </c>
      <c r="C10" s="17">
        <v>982</v>
      </c>
      <c r="D10" s="98">
        <v>46.739647786768209</v>
      </c>
      <c r="E10" s="17">
        <v>1119</v>
      </c>
      <c r="F10" s="98">
        <v>53.260352213231798</v>
      </c>
      <c r="G10" s="54">
        <v>87.756925826630919</v>
      </c>
    </row>
    <row r="11" spans="1:15" ht="30" customHeight="1" x14ac:dyDescent="0.25">
      <c r="A11" s="18" t="s">
        <v>137</v>
      </c>
      <c r="B11" s="17">
        <v>2036</v>
      </c>
      <c r="C11" s="17">
        <v>888</v>
      </c>
      <c r="D11" s="98">
        <v>43.614931237721024</v>
      </c>
      <c r="E11" s="17">
        <v>1148</v>
      </c>
      <c r="F11" s="98">
        <v>56.385068762278976</v>
      </c>
      <c r="G11" s="54">
        <v>77.351916376306619</v>
      </c>
    </row>
    <row r="12" spans="1:15" ht="30" customHeight="1" x14ac:dyDescent="0.25">
      <c r="A12" s="18" t="s">
        <v>140</v>
      </c>
      <c r="B12" s="17">
        <v>2109</v>
      </c>
      <c r="C12" s="17">
        <v>887</v>
      </c>
      <c r="D12" s="98">
        <v>42.057847321005212</v>
      </c>
      <c r="E12" s="17">
        <v>1222</v>
      </c>
      <c r="F12" s="98">
        <v>57.942152678994788</v>
      </c>
      <c r="G12" s="54">
        <v>72.585924713584291</v>
      </c>
    </row>
    <row r="13" spans="1:15" ht="30.6" customHeight="1" x14ac:dyDescent="0.25">
      <c r="A13" s="18" t="s">
        <v>145</v>
      </c>
      <c r="B13" s="17">
        <v>2095</v>
      </c>
      <c r="C13" s="17">
        <v>903</v>
      </c>
      <c r="D13" s="98">
        <v>43.102625298329357</v>
      </c>
      <c r="E13" s="17">
        <v>1192</v>
      </c>
      <c r="F13" s="98">
        <v>56.897374701670643</v>
      </c>
      <c r="G13" s="54">
        <v>75.755033557046985</v>
      </c>
    </row>
    <row r="14" spans="1:15" ht="30.6" customHeight="1" x14ac:dyDescent="0.25">
      <c r="A14" s="18" t="s">
        <v>147</v>
      </c>
      <c r="B14" s="17">
        <f>C14+E14</f>
        <v>2089</v>
      </c>
      <c r="C14" s="17">
        <v>870</v>
      </c>
      <c r="D14" s="98">
        <f>C14/B14*100</f>
        <v>41.646720919100048</v>
      </c>
      <c r="E14" s="17">
        <v>1219</v>
      </c>
      <c r="F14" s="98">
        <f>E14/B14*100</f>
        <v>58.353279080899952</v>
      </c>
      <c r="G14" s="54">
        <f>C14/E14*100</f>
        <v>71.369975389663651</v>
      </c>
    </row>
    <row r="15" spans="1:15" ht="30.6" customHeight="1" x14ac:dyDescent="0.25">
      <c r="A15" s="18" t="s">
        <v>149</v>
      </c>
      <c r="B15" s="17">
        <f>C15+E15</f>
        <v>1834</v>
      </c>
      <c r="C15" s="17">
        <v>781</v>
      </c>
      <c r="D15" s="98">
        <f>C15/B15*100</f>
        <v>42.584514721919305</v>
      </c>
      <c r="E15" s="17">
        <v>1053</v>
      </c>
      <c r="F15" s="98">
        <f>E15/B15*100</f>
        <v>57.415485278080702</v>
      </c>
      <c r="G15" s="54">
        <f>C15/E15*100</f>
        <v>74.169040835707506</v>
      </c>
    </row>
    <row r="16" spans="1:15" ht="30.6" customHeight="1" x14ac:dyDescent="0.25">
      <c r="A16" s="18" t="s">
        <v>151</v>
      </c>
      <c r="B16" s="17">
        <f>C16+E16</f>
        <v>1695</v>
      </c>
      <c r="C16" s="17">
        <v>716</v>
      </c>
      <c r="D16" s="98">
        <f>C16/B16*100</f>
        <v>42.24188790560472</v>
      </c>
      <c r="E16" s="17">
        <v>979</v>
      </c>
      <c r="F16" s="98">
        <f>E16/B16*100</f>
        <v>57.758112094395273</v>
      </c>
      <c r="G16" s="54">
        <f>C16/E16*100</f>
        <v>73.13585291113381</v>
      </c>
    </row>
  </sheetData>
  <sortState xmlns:xlrd2="http://schemas.microsoft.com/office/spreadsheetml/2017/richdata2" ref="A18:F25">
    <sortCondition ref="A17"/>
  </sortState>
  <mergeCells count="5">
    <mergeCell ref="B3:B4"/>
    <mergeCell ref="C3:D3"/>
    <mergeCell ref="A3:A4"/>
    <mergeCell ref="A1:G2"/>
    <mergeCell ref="E3:F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6"/>
  <sheetViews>
    <sheetView view="pageBreakPreview" zoomScale="60" zoomScaleNormal="100" workbookViewId="0">
      <selection activeCell="F27" sqref="F27"/>
    </sheetView>
  </sheetViews>
  <sheetFormatPr defaultRowHeight="16.5" x14ac:dyDescent="0.25"/>
  <cols>
    <col min="1" max="1" width="15.875" customWidth="1"/>
    <col min="2" max="2" width="11.75" customWidth="1"/>
    <col min="3" max="4" width="11.75" style="1" customWidth="1"/>
    <col min="5" max="5" width="11.75" customWidth="1"/>
    <col min="6" max="6" width="11.625" customWidth="1"/>
    <col min="7" max="19" width="11.75" customWidth="1"/>
    <col min="22" max="22" width="11.75" customWidth="1"/>
    <col min="25" max="25" width="13.25" customWidth="1"/>
  </cols>
  <sheetData>
    <row r="1" spans="1:25" ht="34.15" customHeight="1" x14ac:dyDescent="0.25">
      <c r="A1" s="142" t="s">
        <v>76</v>
      </c>
      <c r="B1" s="142"/>
      <c r="C1" s="142"/>
      <c r="D1" s="142"/>
      <c r="E1" s="142"/>
      <c r="F1" s="142"/>
      <c r="G1" s="142"/>
      <c r="H1" s="142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1:25" ht="27" customHeight="1" x14ac:dyDescent="0.25">
      <c r="A2" s="22"/>
      <c r="B2" s="22"/>
      <c r="C2" s="22"/>
      <c r="D2" s="22"/>
      <c r="E2" s="22"/>
      <c r="F2" s="22"/>
      <c r="G2" s="22"/>
      <c r="H2" s="22"/>
      <c r="Q2" s="3"/>
      <c r="R2" s="3"/>
      <c r="S2" s="21"/>
      <c r="W2" s="141" t="s">
        <v>41</v>
      </c>
      <c r="X2" s="141"/>
      <c r="Y2" s="141"/>
    </row>
    <row r="3" spans="1:25" s="6" customFormat="1" ht="36" customHeight="1" x14ac:dyDescent="0.25">
      <c r="A3" s="145" t="s">
        <v>0</v>
      </c>
      <c r="B3" s="146" t="s">
        <v>8</v>
      </c>
      <c r="C3" s="147" t="s">
        <v>1</v>
      </c>
      <c r="D3" s="148"/>
      <c r="E3" s="149" t="s">
        <v>42</v>
      </c>
      <c r="F3" s="150" t="s">
        <v>25</v>
      </c>
      <c r="G3" s="151"/>
      <c r="H3" s="152" t="s">
        <v>18</v>
      </c>
      <c r="I3" s="153"/>
      <c r="J3" s="153"/>
      <c r="K3" s="153"/>
      <c r="L3" s="152" t="s">
        <v>6</v>
      </c>
      <c r="M3" s="153"/>
      <c r="N3" s="153"/>
      <c r="O3" s="154"/>
      <c r="P3" s="155" t="s">
        <v>7</v>
      </c>
      <c r="Q3" s="153"/>
      <c r="R3" s="153"/>
      <c r="S3" s="154"/>
      <c r="T3" s="156" t="s">
        <v>9</v>
      </c>
      <c r="U3" s="150"/>
      <c r="V3" s="157" t="s">
        <v>43</v>
      </c>
      <c r="W3" s="158" t="s">
        <v>10</v>
      </c>
      <c r="X3" s="158"/>
      <c r="Y3" s="144" t="s">
        <v>17</v>
      </c>
    </row>
    <row r="4" spans="1:25" s="6" customFormat="1" ht="24.6" customHeight="1" x14ac:dyDescent="0.25">
      <c r="A4" s="145"/>
      <c r="B4" s="146"/>
      <c r="C4" s="23" t="s">
        <v>3</v>
      </c>
      <c r="D4" s="26" t="s">
        <v>4</v>
      </c>
      <c r="E4" s="149"/>
      <c r="F4" s="23" t="s">
        <v>3</v>
      </c>
      <c r="G4" s="26" t="s">
        <v>4</v>
      </c>
      <c r="H4" s="30" t="s">
        <v>45</v>
      </c>
      <c r="I4" s="78" t="s">
        <v>46</v>
      </c>
      <c r="J4" s="29" t="s">
        <v>47</v>
      </c>
      <c r="K4" s="79" t="s">
        <v>48</v>
      </c>
      <c r="L4" s="30" t="s">
        <v>45</v>
      </c>
      <c r="M4" s="78" t="s">
        <v>46</v>
      </c>
      <c r="N4" s="29" t="s">
        <v>47</v>
      </c>
      <c r="O4" s="81" t="s">
        <v>48</v>
      </c>
      <c r="P4" s="30" t="s">
        <v>45</v>
      </c>
      <c r="Q4" s="78" t="s">
        <v>46</v>
      </c>
      <c r="R4" s="29" t="s">
        <v>47</v>
      </c>
      <c r="S4" s="82" t="s">
        <v>48</v>
      </c>
      <c r="T4" s="30" t="s">
        <v>3</v>
      </c>
      <c r="U4" s="23" t="s">
        <v>4</v>
      </c>
      <c r="V4" s="157"/>
      <c r="W4" s="23" t="s">
        <v>3</v>
      </c>
      <c r="X4" s="23" t="s">
        <v>4</v>
      </c>
      <c r="Y4" s="144"/>
    </row>
    <row r="5" spans="1:25" s="6" customFormat="1" ht="29.45" customHeight="1" x14ac:dyDescent="0.25">
      <c r="A5" s="39" t="s">
        <v>78</v>
      </c>
      <c r="B5" s="27">
        <v>22678</v>
      </c>
      <c r="C5" s="11">
        <v>11417</v>
      </c>
      <c r="D5" s="28">
        <v>11261</v>
      </c>
      <c r="E5" s="77">
        <v>103.12443397935156</v>
      </c>
      <c r="F5" s="11">
        <v>4330</v>
      </c>
      <c r="G5" s="28">
        <v>2983</v>
      </c>
      <c r="H5" s="31">
        <v>1431</v>
      </c>
      <c r="I5" s="112">
        <f t="shared" ref="I5:I13" si="0">H5/C5*100</f>
        <v>12.533940614872558</v>
      </c>
      <c r="J5" s="32">
        <v>1304</v>
      </c>
      <c r="K5" s="117">
        <f t="shared" ref="K5:K14" si="1">J5/D5*100</f>
        <v>11.579788651096704</v>
      </c>
      <c r="L5" s="31">
        <v>8345</v>
      </c>
      <c r="M5" s="118">
        <f t="shared" ref="M5:M13" si="2">L5/C5*100</f>
        <v>73.092756415871079</v>
      </c>
      <c r="N5" s="11">
        <v>8256</v>
      </c>
      <c r="O5" s="111">
        <f t="shared" ref="O5:O13" si="3">N5/D5*100</f>
        <v>73.314980907557057</v>
      </c>
      <c r="P5" s="32">
        <v>1641</v>
      </c>
      <c r="Q5" s="80">
        <f t="shared" ref="Q5:Q13" si="4">P5/C5*100</f>
        <v>14.373302969256372</v>
      </c>
      <c r="R5" s="33">
        <v>1701</v>
      </c>
      <c r="S5" s="117">
        <f t="shared" ref="S5:S13" si="5">R5/D5*100</f>
        <v>15.10523044134624</v>
      </c>
      <c r="T5" s="31">
        <v>133</v>
      </c>
      <c r="U5" s="11">
        <v>102</v>
      </c>
      <c r="V5" s="112">
        <f t="shared" ref="V5:V13" si="6">T5/U5*100</f>
        <v>130.39215686274511</v>
      </c>
      <c r="W5" s="11">
        <v>152</v>
      </c>
      <c r="X5" s="11">
        <v>70</v>
      </c>
      <c r="Y5" s="111">
        <f t="shared" ref="Y5:Y13" si="7">W5/X5*100</f>
        <v>217.14285714285714</v>
      </c>
    </row>
    <row r="6" spans="1:25" s="6" customFormat="1" ht="30" customHeight="1" x14ac:dyDescent="0.25">
      <c r="A6" s="39" t="s">
        <v>21</v>
      </c>
      <c r="B6" s="27">
        <v>22642</v>
      </c>
      <c r="C6" s="11">
        <v>11412</v>
      </c>
      <c r="D6" s="28">
        <v>11230</v>
      </c>
      <c r="E6" s="77">
        <v>102.63393657050707</v>
      </c>
      <c r="F6" s="11">
        <v>4313</v>
      </c>
      <c r="G6" s="28">
        <v>3053</v>
      </c>
      <c r="H6" s="31">
        <v>1380</v>
      </c>
      <c r="I6" s="112">
        <f t="shared" si="0"/>
        <v>12.092534174553101</v>
      </c>
      <c r="J6" s="32">
        <v>1245</v>
      </c>
      <c r="K6" s="117">
        <f t="shared" si="1"/>
        <v>11.086375779162957</v>
      </c>
      <c r="L6" s="31">
        <v>8335</v>
      </c>
      <c r="M6" s="118">
        <f t="shared" si="2"/>
        <v>73.037153873116026</v>
      </c>
      <c r="N6" s="11">
        <v>8216</v>
      </c>
      <c r="O6" s="111">
        <f t="shared" si="3"/>
        <v>73.161175422974182</v>
      </c>
      <c r="P6" s="32">
        <v>1697</v>
      </c>
      <c r="Q6" s="80">
        <f t="shared" si="4"/>
        <v>14.87031195233088</v>
      </c>
      <c r="R6" s="33">
        <v>1769</v>
      </c>
      <c r="S6" s="117">
        <f t="shared" si="5"/>
        <v>15.752448797862867</v>
      </c>
      <c r="T6" s="31">
        <v>101</v>
      </c>
      <c r="U6" s="11">
        <v>104</v>
      </c>
      <c r="V6" s="112">
        <f t="shared" si="6"/>
        <v>97.115384615384613</v>
      </c>
      <c r="W6" s="11">
        <v>140</v>
      </c>
      <c r="X6" s="11">
        <v>70</v>
      </c>
      <c r="Y6" s="111">
        <f t="shared" si="7"/>
        <v>200</v>
      </c>
    </row>
    <row r="7" spans="1:25" s="6" customFormat="1" ht="29.45" customHeight="1" x14ac:dyDescent="0.25">
      <c r="A7" s="39" t="s">
        <v>23</v>
      </c>
      <c r="B7" s="27">
        <v>22490</v>
      </c>
      <c r="C7" s="11">
        <v>11309</v>
      </c>
      <c r="D7" s="28">
        <v>11181</v>
      </c>
      <c r="E7" s="77">
        <v>101.38531213924162</v>
      </c>
      <c r="F7" s="11">
        <v>4320</v>
      </c>
      <c r="G7" s="28">
        <v>3093</v>
      </c>
      <c r="H7" s="31">
        <v>1283</v>
      </c>
      <c r="I7" s="112">
        <f t="shared" si="0"/>
        <v>11.344946502785392</v>
      </c>
      <c r="J7" s="32">
        <v>1180</v>
      </c>
      <c r="K7" s="117">
        <f t="shared" si="1"/>
        <v>10.553617744387802</v>
      </c>
      <c r="L7" s="31">
        <v>8278</v>
      </c>
      <c r="M7" s="118">
        <f t="shared" si="2"/>
        <v>73.198337607215493</v>
      </c>
      <c r="N7" s="11">
        <v>8136</v>
      </c>
      <c r="O7" s="111">
        <f t="shared" si="3"/>
        <v>72.766299973168771</v>
      </c>
      <c r="P7" s="32">
        <v>1748</v>
      </c>
      <c r="Q7" s="80">
        <f t="shared" si="4"/>
        <v>15.456715889999115</v>
      </c>
      <c r="R7" s="33">
        <v>1865</v>
      </c>
      <c r="S7" s="117">
        <f t="shared" si="5"/>
        <v>16.680082282443433</v>
      </c>
      <c r="T7" s="31">
        <v>97</v>
      </c>
      <c r="U7" s="11">
        <v>91</v>
      </c>
      <c r="V7" s="112">
        <f t="shared" si="6"/>
        <v>106.5934065934066</v>
      </c>
      <c r="W7" s="11">
        <v>148</v>
      </c>
      <c r="X7" s="11">
        <v>93</v>
      </c>
      <c r="Y7" s="111">
        <f t="shared" si="7"/>
        <v>159.13978494623655</v>
      </c>
    </row>
    <row r="8" spans="1:25" s="6" customFormat="1" ht="29.45" customHeight="1" x14ac:dyDescent="0.25">
      <c r="A8" s="39" t="s">
        <v>27</v>
      </c>
      <c r="B8" s="27">
        <v>22296</v>
      </c>
      <c r="C8" s="11">
        <v>11204</v>
      </c>
      <c r="D8" s="28">
        <v>11092</v>
      </c>
      <c r="E8" s="77">
        <v>101.62065894924311</v>
      </c>
      <c r="F8" s="11">
        <v>4332</v>
      </c>
      <c r="G8" s="28">
        <v>3130</v>
      </c>
      <c r="H8" s="31">
        <v>1171</v>
      </c>
      <c r="I8" s="112">
        <f t="shared" si="0"/>
        <v>10.451624419850052</v>
      </c>
      <c r="J8" s="32">
        <v>1091</v>
      </c>
      <c r="K8" s="117">
        <f t="shared" si="1"/>
        <v>9.8359177785791569</v>
      </c>
      <c r="L8" s="31">
        <v>8202</v>
      </c>
      <c r="M8" s="118">
        <f t="shared" si="2"/>
        <v>73.205997857907889</v>
      </c>
      <c r="N8" s="11">
        <v>8033</v>
      </c>
      <c r="O8" s="111">
        <f t="shared" si="3"/>
        <v>72.421565091958172</v>
      </c>
      <c r="P8" s="32">
        <v>1831</v>
      </c>
      <c r="Q8" s="80">
        <f t="shared" si="4"/>
        <v>16.342377722242059</v>
      </c>
      <c r="R8" s="33">
        <v>1968</v>
      </c>
      <c r="S8" s="117">
        <f t="shared" si="5"/>
        <v>17.742517129462676</v>
      </c>
      <c r="T8" s="31">
        <v>68</v>
      </c>
      <c r="U8" s="11">
        <v>73</v>
      </c>
      <c r="V8" s="112">
        <f t="shared" si="6"/>
        <v>93.150684931506845</v>
      </c>
      <c r="W8" s="11">
        <v>140</v>
      </c>
      <c r="X8" s="11">
        <v>73</v>
      </c>
      <c r="Y8" s="111">
        <f t="shared" si="7"/>
        <v>191.7808219178082</v>
      </c>
    </row>
    <row r="9" spans="1:25" s="6" customFormat="1" ht="29.45" customHeight="1" x14ac:dyDescent="0.25">
      <c r="A9" s="39" t="s">
        <v>79</v>
      </c>
      <c r="B9" s="27">
        <v>22068</v>
      </c>
      <c r="C9" s="11">
        <v>11107</v>
      </c>
      <c r="D9" s="28">
        <v>10961</v>
      </c>
      <c r="E9" s="77">
        <v>101.14479921295055</v>
      </c>
      <c r="F9" s="11">
        <v>4322</v>
      </c>
      <c r="G9" s="28">
        <v>3154</v>
      </c>
      <c r="H9" s="31">
        <v>1130</v>
      </c>
      <c r="I9" s="112">
        <f t="shared" si="0"/>
        <v>10.173764292788331</v>
      </c>
      <c r="J9" s="32">
        <v>1019</v>
      </c>
      <c r="K9" s="117">
        <f t="shared" si="1"/>
        <v>9.2965970258188122</v>
      </c>
      <c r="L9" s="31">
        <v>8074</v>
      </c>
      <c r="M9" s="118">
        <f t="shared" si="2"/>
        <v>72.692896371657511</v>
      </c>
      <c r="N9" s="11">
        <v>7890</v>
      </c>
      <c r="O9" s="111">
        <f t="shared" si="3"/>
        <v>71.982483350059297</v>
      </c>
      <c r="P9" s="104">
        <v>1903</v>
      </c>
      <c r="Q9" s="80">
        <f t="shared" si="4"/>
        <v>17.133339335554155</v>
      </c>
      <c r="R9" s="105">
        <v>2052</v>
      </c>
      <c r="S9" s="117">
        <f t="shared" si="5"/>
        <v>18.720919624121887</v>
      </c>
      <c r="T9" s="102">
        <v>81</v>
      </c>
      <c r="U9" s="15">
        <v>76</v>
      </c>
      <c r="V9" s="112">
        <f t="shared" si="6"/>
        <v>106.57894736842107</v>
      </c>
      <c r="W9" s="11">
        <v>157</v>
      </c>
      <c r="X9" s="11">
        <v>73</v>
      </c>
      <c r="Y9" s="111">
        <f t="shared" si="7"/>
        <v>215.06849315068496</v>
      </c>
    </row>
    <row r="10" spans="1:25" s="6" customFormat="1" ht="29.45" customHeight="1" x14ac:dyDescent="0.25">
      <c r="A10" s="100" t="s">
        <v>135</v>
      </c>
      <c r="B10" s="27">
        <v>21872</v>
      </c>
      <c r="C10" s="11">
        <v>10976</v>
      </c>
      <c r="D10" s="28">
        <v>10896</v>
      </c>
      <c r="E10" s="77">
        <v>101.0097367472052</v>
      </c>
      <c r="F10" s="11">
        <v>4311</v>
      </c>
      <c r="G10" s="101">
        <v>3177</v>
      </c>
      <c r="H10" s="102">
        <v>1065</v>
      </c>
      <c r="I10" s="112">
        <f t="shared" si="0"/>
        <v>9.7029883381924193</v>
      </c>
      <c r="J10" s="103">
        <v>939</v>
      </c>
      <c r="K10" s="117">
        <f t="shared" si="1"/>
        <v>8.6178414096916303</v>
      </c>
      <c r="L10" s="102">
        <v>7946</v>
      </c>
      <c r="M10" s="118">
        <f t="shared" si="2"/>
        <v>72.39431486880467</v>
      </c>
      <c r="N10" s="11">
        <v>7823</v>
      </c>
      <c r="O10" s="111">
        <f t="shared" si="3"/>
        <v>71.796989720998525</v>
      </c>
      <c r="P10" s="27">
        <v>1965</v>
      </c>
      <c r="Q10" s="80">
        <f t="shared" si="4"/>
        <v>17.902696793002914</v>
      </c>
      <c r="R10" s="11">
        <v>2134</v>
      </c>
      <c r="S10" s="117">
        <f t="shared" si="5"/>
        <v>19.58516886930984</v>
      </c>
      <c r="T10" s="31">
        <v>86</v>
      </c>
      <c r="U10" s="11">
        <v>61</v>
      </c>
      <c r="V10" s="112">
        <f t="shared" si="6"/>
        <v>140.98360655737704</v>
      </c>
      <c r="W10" s="11">
        <v>160</v>
      </c>
      <c r="X10" s="11">
        <v>87</v>
      </c>
      <c r="Y10" s="111">
        <f t="shared" si="7"/>
        <v>183.90804597701148</v>
      </c>
    </row>
    <row r="11" spans="1:25" s="6" customFormat="1" ht="29.45" customHeight="1" x14ac:dyDescent="0.25">
      <c r="A11" s="39" t="s">
        <v>137</v>
      </c>
      <c r="B11" s="27">
        <v>21710</v>
      </c>
      <c r="C11" s="15">
        <v>10865</v>
      </c>
      <c r="D11" s="28">
        <v>10845</v>
      </c>
      <c r="E11" s="99">
        <v>101.3319952559073</v>
      </c>
      <c r="F11" s="11">
        <v>4295</v>
      </c>
      <c r="G11" s="28">
        <v>3223</v>
      </c>
      <c r="H11" s="31">
        <v>1021</v>
      </c>
      <c r="I11" s="112">
        <f t="shared" si="0"/>
        <v>9.3971468016566959</v>
      </c>
      <c r="J11" s="10">
        <v>919</v>
      </c>
      <c r="K11" s="117">
        <f t="shared" si="1"/>
        <v>8.4739511295527894</v>
      </c>
      <c r="L11" s="31">
        <v>7786</v>
      </c>
      <c r="M11" s="118">
        <f t="shared" si="2"/>
        <v>71.66129774505292</v>
      </c>
      <c r="N11" s="11">
        <v>7705</v>
      </c>
      <c r="O11" s="111">
        <f t="shared" si="3"/>
        <v>71.04656523743661</v>
      </c>
      <c r="P11" s="108">
        <v>2058</v>
      </c>
      <c r="Q11" s="80">
        <f t="shared" si="4"/>
        <v>18.94155545329038</v>
      </c>
      <c r="R11" s="110">
        <v>2221</v>
      </c>
      <c r="S11" s="117">
        <f t="shared" si="5"/>
        <v>20.479483633010602</v>
      </c>
      <c r="T11" s="115">
        <v>69</v>
      </c>
      <c r="U11" s="110">
        <v>64</v>
      </c>
      <c r="V11" s="112">
        <f t="shared" si="6"/>
        <v>107.8125</v>
      </c>
      <c r="W11" s="110">
        <v>140</v>
      </c>
      <c r="X11" s="110">
        <v>79</v>
      </c>
      <c r="Y11" s="111">
        <f t="shared" si="7"/>
        <v>177.2151898734177</v>
      </c>
    </row>
    <row r="12" spans="1:25" ht="31.15" customHeight="1" x14ac:dyDescent="0.25">
      <c r="A12" s="113" t="s">
        <v>140</v>
      </c>
      <c r="B12" s="27">
        <v>21462</v>
      </c>
      <c r="C12" s="11">
        <v>10720</v>
      </c>
      <c r="D12" s="28">
        <v>10742</v>
      </c>
      <c r="E12" s="77">
        <v>100.73</v>
      </c>
      <c r="F12" s="110">
        <v>4288</v>
      </c>
      <c r="G12" s="109">
        <v>3221</v>
      </c>
      <c r="H12" s="115">
        <v>970</v>
      </c>
      <c r="I12" s="112">
        <f t="shared" si="0"/>
        <v>9.0485074626865671</v>
      </c>
      <c r="J12" s="116">
        <v>871</v>
      </c>
      <c r="K12" s="117">
        <f t="shared" si="1"/>
        <v>8.1083597095512943</v>
      </c>
      <c r="L12" s="115">
        <v>7615</v>
      </c>
      <c r="M12" s="118">
        <f t="shared" si="2"/>
        <v>71.035447761194021</v>
      </c>
      <c r="N12" s="110">
        <v>7567</v>
      </c>
      <c r="O12" s="111">
        <f t="shared" si="3"/>
        <v>70.443120461738971</v>
      </c>
      <c r="P12" s="108">
        <v>2135</v>
      </c>
      <c r="Q12" s="80">
        <f t="shared" si="4"/>
        <v>19.916044776119403</v>
      </c>
      <c r="R12" s="110">
        <v>2304</v>
      </c>
      <c r="S12" s="117">
        <f t="shared" si="5"/>
        <v>21.448519828709735</v>
      </c>
      <c r="T12" s="115">
        <v>75</v>
      </c>
      <c r="U12" s="110">
        <v>65</v>
      </c>
      <c r="V12" s="112">
        <f t="shared" si="6"/>
        <v>115.38461538461537</v>
      </c>
      <c r="W12" s="110">
        <v>153</v>
      </c>
      <c r="X12" s="110">
        <v>83</v>
      </c>
      <c r="Y12" s="111">
        <f t="shared" si="7"/>
        <v>184.33734939759037</v>
      </c>
    </row>
    <row r="13" spans="1:25" ht="30.6" customHeight="1" x14ac:dyDescent="0.25">
      <c r="A13" s="113" t="s">
        <v>145</v>
      </c>
      <c r="B13" s="108">
        <v>21101</v>
      </c>
      <c r="C13" s="110">
        <v>10508</v>
      </c>
      <c r="D13" s="109">
        <v>10593</v>
      </c>
      <c r="E13" s="114">
        <f>C13/D13*100</f>
        <v>99.197583309732835</v>
      </c>
      <c r="F13" s="110">
        <v>4276</v>
      </c>
      <c r="G13" s="109">
        <v>3195</v>
      </c>
      <c r="H13" s="115">
        <v>893</v>
      </c>
      <c r="I13" s="112">
        <f t="shared" si="0"/>
        <v>8.4982870194137803</v>
      </c>
      <c r="J13" s="116">
        <v>808</v>
      </c>
      <c r="K13" s="117">
        <f t="shared" si="1"/>
        <v>7.6276786557160383</v>
      </c>
      <c r="L13" s="115">
        <v>7418</v>
      </c>
      <c r="M13" s="118">
        <f t="shared" si="2"/>
        <v>70.593833269889601</v>
      </c>
      <c r="N13" s="110">
        <v>7417</v>
      </c>
      <c r="O13" s="111">
        <f t="shared" si="3"/>
        <v>70.017936373076566</v>
      </c>
      <c r="P13" s="108">
        <v>2197</v>
      </c>
      <c r="Q13" s="80">
        <f t="shared" si="4"/>
        <v>20.907879710696612</v>
      </c>
      <c r="R13" s="110">
        <v>2368</v>
      </c>
      <c r="S13" s="117">
        <f t="shared" si="5"/>
        <v>22.354384971207399</v>
      </c>
      <c r="T13" s="115">
        <v>47</v>
      </c>
      <c r="U13" s="110">
        <v>53</v>
      </c>
      <c r="V13" s="112">
        <f t="shared" si="6"/>
        <v>88.679245283018872</v>
      </c>
      <c r="W13" s="110">
        <v>169</v>
      </c>
      <c r="X13" s="110">
        <v>118</v>
      </c>
      <c r="Y13" s="111">
        <f t="shared" si="7"/>
        <v>143.22033898305085</v>
      </c>
    </row>
    <row r="14" spans="1:25" ht="30.6" customHeight="1" x14ac:dyDescent="0.25">
      <c r="A14" s="113" t="s">
        <v>147</v>
      </c>
      <c r="B14" s="108">
        <v>20869</v>
      </c>
      <c r="C14" s="110">
        <v>10386</v>
      </c>
      <c r="D14" s="109">
        <v>10483</v>
      </c>
      <c r="E14" s="114">
        <f>C14/D14*100</f>
        <v>99.074692359057522</v>
      </c>
      <c r="F14" s="110">
        <v>4253</v>
      </c>
      <c r="G14" s="109">
        <v>3306</v>
      </c>
      <c r="H14" s="115">
        <v>848</v>
      </c>
      <c r="I14" s="112">
        <f>H14/C14*100</f>
        <v>8.1648372809551333</v>
      </c>
      <c r="J14" s="116">
        <v>760</v>
      </c>
      <c r="K14" s="117">
        <f t="shared" si="1"/>
        <v>7.249833063054469</v>
      </c>
      <c r="L14" s="115">
        <v>7266</v>
      </c>
      <c r="M14" s="118">
        <f>L14/C14*100</f>
        <v>69.959560947429239</v>
      </c>
      <c r="N14" s="110">
        <v>7282</v>
      </c>
      <c r="O14" s="111">
        <f>N14/D14*100</f>
        <v>69.464847848898216</v>
      </c>
      <c r="P14" s="108">
        <v>2272</v>
      </c>
      <c r="Q14" s="80">
        <f>P14/C14*100</f>
        <v>21.875601771615635</v>
      </c>
      <c r="R14" s="110">
        <v>2441</v>
      </c>
      <c r="S14" s="117">
        <f>R14/D14*100</f>
        <v>23.285319088047316</v>
      </c>
      <c r="T14" s="115">
        <v>51</v>
      </c>
      <c r="U14" s="110">
        <v>47</v>
      </c>
      <c r="V14" s="112">
        <f>T14/U14*100</f>
        <v>108.51063829787233</v>
      </c>
      <c r="W14" s="110">
        <v>185</v>
      </c>
      <c r="X14" s="110">
        <v>98</v>
      </c>
      <c r="Y14" s="111">
        <f>W14/X14*100</f>
        <v>188.77551020408163</v>
      </c>
    </row>
    <row r="15" spans="1:25" ht="30.6" customHeight="1" x14ac:dyDescent="0.25">
      <c r="A15" s="113" t="s">
        <v>149</v>
      </c>
      <c r="B15" s="108">
        <v>20622</v>
      </c>
      <c r="C15" s="110">
        <v>10252</v>
      </c>
      <c r="D15" s="109">
        <v>10370</v>
      </c>
      <c r="E15" s="114">
        <f>C15/D15*100</f>
        <v>98.862102217936354</v>
      </c>
      <c r="F15" s="110">
        <v>4331</v>
      </c>
      <c r="G15" s="109">
        <v>3396</v>
      </c>
      <c r="H15" s="115">
        <v>778</v>
      </c>
      <c r="I15" s="112">
        <f>H15/C15*100</f>
        <v>7.58876316816231</v>
      </c>
      <c r="J15" s="116">
        <v>728</v>
      </c>
      <c r="K15" s="117">
        <f>J15/D15*100</f>
        <v>7.0202507232401148</v>
      </c>
      <c r="L15" s="115">
        <v>7111</v>
      </c>
      <c r="M15" s="118">
        <f>L15/C15*100</f>
        <v>69.362075692547791</v>
      </c>
      <c r="N15" s="110">
        <v>7107</v>
      </c>
      <c r="O15" s="111">
        <f>N15/D15*100</f>
        <v>68.534233365477334</v>
      </c>
      <c r="P15" s="108">
        <v>2363</v>
      </c>
      <c r="Q15" s="80">
        <f>P15/C15*100</f>
        <v>23.049161139289893</v>
      </c>
      <c r="R15" s="110">
        <v>2535</v>
      </c>
      <c r="S15" s="117">
        <f>R15/D15*100</f>
        <v>24.445515911282545</v>
      </c>
      <c r="T15" s="115">
        <v>26</v>
      </c>
      <c r="U15" s="110">
        <v>42</v>
      </c>
      <c r="V15" s="112">
        <f>T15/U15*100</f>
        <v>61.904761904761905</v>
      </c>
      <c r="W15" s="110">
        <v>160</v>
      </c>
      <c r="X15" s="110">
        <v>92</v>
      </c>
      <c r="Y15" s="111">
        <f>W15/X15*100</f>
        <v>173.91304347826087</v>
      </c>
    </row>
    <row r="16" spans="1:25" ht="30.6" customHeight="1" x14ac:dyDescent="0.25">
      <c r="A16" s="113" t="s">
        <v>151</v>
      </c>
      <c r="B16" s="108">
        <v>20209</v>
      </c>
      <c r="C16" s="110">
        <v>10015</v>
      </c>
      <c r="D16" s="109">
        <v>10194</v>
      </c>
      <c r="E16" s="114">
        <f>C16/D16*100</f>
        <v>98.24406513635472</v>
      </c>
      <c r="F16" s="110">
        <v>4427</v>
      </c>
      <c r="G16" s="109">
        <v>3508</v>
      </c>
      <c r="H16" s="115">
        <v>721</v>
      </c>
      <c r="I16" s="112">
        <f>H16/C16*100</f>
        <v>7.1992011982026956</v>
      </c>
      <c r="J16" s="116">
        <v>669</v>
      </c>
      <c r="K16" s="117">
        <f>J16/D16*100</f>
        <v>6.5626839317245445</v>
      </c>
      <c r="L16" s="115">
        <v>6849</v>
      </c>
      <c r="M16" s="118">
        <f>L16/C16*100</f>
        <v>68.387418871692461</v>
      </c>
      <c r="N16" s="110">
        <v>6894</v>
      </c>
      <c r="O16" s="111">
        <f>N16/D16*100</f>
        <v>67.628016480282511</v>
      </c>
      <c r="P16" s="108">
        <v>2445</v>
      </c>
      <c r="Q16" s="80">
        <f>P16/C16*100</f>
        <v>24.413379930104842</v>
      </c>
      <c r="R16" s="110">
        <v>2631</v>
      </c>
      <c r="S16" s="117">
        <f>R16/D16*100</f>
        <v>25.809299587992935</v>
      </c>
      <c r="T16" s="115">
        <v>45</v>
      </c>
      <c r="U16" s="110">
        <v>32</v>
      </c>
      <c r="V16" s="112">
        <f>T16/U16*100</f>
        <v>140.625</v>
      </c>
      <c r="W16" s="110">
        <v>159</v>
      </c>
      <c r="X16" s="110">
        <v>93</v>
      </c>
      <c r="Y16" s="111">
        <f>W16/X16*100</f>
        <v>170.96774193548387</v>
      </c>
    </row>
    <row r="19" spans="3:30" x14ac:dyDescent="0.25">
      <c r="C19"/>
      <c r="D19"/>
      <c r="N19" s="130"/>
      <c r="O19" s="130"/>
      <c r="P19" s="130"/>
      <c r="Q19" s="130"/>
      <c r="R19" s="130"/>
      <c r="S19" s="130"/>
    </row>
    <row r="20" spans="3:30" x14ac:dyDescent="0.25">
      <c r="C20"/>
      <c r="D20"/>
      <c r="N20" s="130"/>
      <c r="P20" s="130"/>
      <c r="Q20" s="130"/>
      <c r="R20" s="130"/>
      <c r="S20" s="130"/>
    </row>
    <row r="26" spans="3:30" x14ac:dyDescent="0.25">
      <c r="C26"/>
      <c r="D26"/>
      <c r="AD26" s="106"/>
    </row>
  </sheetData>
  <mergeCells count="14">
    <mergeCell ref="W2:Y2"/>
    <mergeCell ref="A1:Y1"/>
    <mergeCell ref="Y3:Y4"/>
    <mergeCell ref="A3:A4"/>
    <mergeCell ref="B3:B4"/>
    <mergeCell ref="C3:D3"/>
    <mergeCell ref="E3:E4"/>
    <mergeCell ref="F3:G3"/>
    <mergeCell ref="H3:K3"/>
    <mergeCell ref="L3:O3"/>
    <mergeCell ref="P3:S3"/>
    <mergeCell ref="T3:U3"/>
    <mergeCell ref="V3:V4"/>
    <mergeCell ref="W3:X3"/>
  </mergeCells>
  <phoneticPr fontId="2" type="noConversion"/>
  <pageMargins left="0.51181102362204722" right="0.51181102362204722" top="0.67" bottom="0.35433070866141736" header="0.31496062992125984" footer="0.31496062992125984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zoomScale="60" zoomScaleNormal="60" workbookViewId="0">
      <selection activeCell="E27" sqref="E27"/>
    </sheetView>
  </sheetViews>
  <sheetFormatPr defaultRowHeight="16.5" x14ac:dyDescent="0.25"/>
  <cols>
    <col min="1" max="8" width="15.75" style="13" customWidth="1"/>
    <col min="13" max="14" width="8.875" style="4"/>
  </cols>
  <sheetData>
    <row r="1" spans="1:14" ht="21.6" customHeight="1" x14ac:dyDescent="0.25">
      <c r="A1" s="142" t="s">
        <v>75</v>
      </c>
      <c r="B1" s="142"/>
      <c r="C1" s="142"/>
      <c r="D1" s="142"/>
      <c r="E1" s="142"/>
      <c r="F1" s="142"/>
      <c r="G1" s="142"/>
      <c r="H1" s="142"/>
    </row>
    <row r="2" spans="1:14" x14ac:dyDescent="0.25">
      <c r="A2" s="159"/>
      <c r="B2" s="159"/>
      <c r="C2" s="159"/>
      <c r="D2" s="159"/>
      <c r="E2" s="159"/>
      <c r="F2" s="159"/>
      <c r="G2" s="159"/>
      <c r="H2" s="159"/>
    </row>
    <row r="3" spans="1:14" ht="30" customHeight="1" x14ac:dyDescent="0.25">
      <c r="A3" s="160" t="s">
        <v>0</v>
      </c>
      <c r="B3" s="160" t="s">
        <v>11</v>
      </c>
      <c r="C3" s="161"/>
      <c r="D3" s="160" t="s">
        <v>12</v>
      </c>
      <c r="E3" s="161"/>
      <c r="F3" s="160" t="s">
        <v>13</v>
      </c>
      <c r="G3" s="161"/>
      <c r="H3" s="157" t="s">
        <v>26</v>
      </c>
      <c r="M3"/>
      <c r="N3"/>
    </row>
    <row r="4" spans="1:14" ht="30" customHeight="1" x14ac:dyDescent="0.25">
      <c r="A4" s="160"/>
      <c r="B4" s="8" t="s">
        <v>3</v>
      </c>
      <c r="C4" s="7" t="s">
        <v>4</v>
      </c>
      <c r="D4" s="8" t="s">
        <v>3</v>
      </c>
      <c r="E4" s="7" t="s">
        <v>4</v>
      </c>
      <c r="F4" s="8" t="s">
        <v>3</v>
      </c>
      <c r="G4" s="7" t="s">
        <v>4</v>
      </c>
      <c r="H4" s="157"/>
      <c r="M4"/>
      <c r="N4"/>
    </row>
    <row r="5" spans="1:14" ht="30" customHeight="1" x14ac:dyDescent="0.25">
      <c r="A5" s="9" t="s">
        <v>78</v>
      </c>
      <c r="B5" s="10">
        <v>137</v>
      </c>
      <c r="C5" s="11">
        <v>153</v>
      </c>
      <c r="D5" s="11">
        <v>120</v>
      </c>
      <c r="E5" s="10">
        <v>121</v>
      </c>
      <c r="F5" s="11">
        <v>17</v>
      </c>
      <c r="G5" s="11">
        <v>32</v>
      </c>
      <c r="H5" s="83">
        <f t="shared" ref="H5:H13" si="0">B5/C5*100</f>
        <v>89.542483660130728</v>
      </c>
      <c r="M5"/>
      <c r="N5"/>
    </row>
    <row r="6" spans="1:14" ht="30" customHeight="1" x14ac:dyDescent="0.25">
      <c r="A6" s="9" t="s">
        <v>21</v>
      </c>
      <c r="B6" s="10">
        <v>146</v>
      </c>
      <c r="C6" s="11">
        <v>161</v>
      </c>
      <c r="D6" s="11">
        <v>130</v>
      </c>
      <c r="E6" s="10">
        <v>124</v>
      </c>
      <c r="F6" s="11">
        <v>16</v>
      </c>
      <c r="G6" s="11">
        <v>37</v>
      </c>
      <c r="H6" s="83">
        <f t="shared" si="0"/>
        <v>90.683229813664596</v>
      </c>
      <c r="M6"/>
      <c r="N6"/>
    </row>
    <row r="7" spans="1:14" ht="30" customHeight="1" x14ac:dyDescent="0.25">
      <c r="A7" s="9" t="s">
        <v>23</v>
      </c>
      <c r="B7" s="10">
        <v>141</v>
      </c>
      <c r="C7" s="11">
        <v>163</v>
      </c>
      <c r="D7" s="11">
        <v>123</v>
      </c>
      <c r="E7" s="10">
        <v>125</v>
      </c>
      <c r="F7" s="11">
        <v>18</v>
      </c>
      <c r="G7" s="11">
        <v>38</v>
      </c>
      <c r="H7" s="83">
        <f t="shared" si="0"/>
        <v>86.50306748466258</v>
      </c>
      <c r="M7"/>
      <c r="N7"/>
    </row>
    <row r="8" spans="1:14" ht="30" customHeight="1" x14ac:dyDescent="0.25">
      <c r="A8" s="9" t="s">
        <v>27</v>
      </c>
      <c r="B8" s="10">
        <v>138</v>
      </c>
      <c r="C8" s="11">
        <v>158</v>
      </c>
      <c r="D8" s="11">
        <v>121</v>
      </c>
      <c r="E8" s="10">
        <v>124</v>
      </c>
      <c r="F8" s="11">
        <v>17</v>
      </c>
      <c r="G8" s="11">
        <v>34</v>
      </c>
      <c r="H8" s="83">
        <f t="shared" si="0"/>
        <v>87.341772151898738</v>
      </c>
      <c r="M8"/>
      <c r="N8"/>
    </row>
    <row r="9" spans="1:14" ht="30" customHeight="1" x14ac:dyDescent="0.25">
      <c r="A9" s="9" t="s">
        <v>79</v>
      </c>
      <c r="B9" s="10">
        <v>138</v>
      </c>
      <c r="C9" s="11">
        <v>154</v>
      </c>
      <c r="D9" s="11">
        <v>120</v>
      </c>
      <c r="E9" s="10">
        <v>120</v>
      </c>
      <c r="F9" s="11">
        <v>18</v>
      </c>
      <c r="G9" s="11">
        <v>34</v>
      </c>
      <c r="H9" s="83">
        <f t="shared" si="0"/>
        <v>89.610389610389603</v>
      </c>
      <c r="M9"/>
      <c r="N9"/>
    </row>
    <row r="10" spans="1:14" ht="30" customHeight="1" x14ac:dyDescent="0.25">
      <c r="A10" s="9" t="s">
        <v>135</v>
      </c>
      <c r="B10" s="10">
        <v>143</v>
      </c>
      <c r="C10" s="11">
        <v>155</v>
      </c>
      <c r="D10" s="11">
        <v>125</v>
      </c>
      <c r="E10" s="10">
        <v>121</v>
      </c>
      <c r="F10" s="11">
        <v>18</v>
      </c>
      <c r="G10" s="11">
        <v>34</v>
      </c>
      <c r="H10" s="83">
        <f t="shared" si="0"/>
        <v>92.258064516129039</v>
      </c>
    </row>
    <row r="11" spans="1:14" ht="30" customHeight="1" x14ac:dyDescent="0.25">
      <c r="A11" s="9" t="s">
        <v>137</v>
      </c>
      <c r="B11" s="10">
        <v>139</v>
      </c>
      <c r="C11" s="11">
        <v>160</v>
      </c>
      <c r="D11" s="11">
        <v>121</v>
      </c>
      <c r="E11" s="10">
        <v>123</v>
      </c>
      <c r="F11" s="11">
        <v>18</v>
      </c>
      <c r="G11" s="11">
        <v>37</v>
      </c>
      <c r="H11" s="83">
        <f t="shared" si="0"/>
        <v>86.875</v>
      </c>
    </row>
    <row r="12" spans="1:14" ht="30" customHeight="1" x14ac:dyDescent="0.25">
      <c r="A12" s="9" t="s">
        <v>140</v>
      </c>
      <c r="B12" s="10">
        <v>146</v>
      </c>
      <c r="C12" s="11">
        <v>165</v>
      </c>
      <c r="D12" s="11">
        <v>128</v>
      </c>
      <c r="E12" s="10">
        <v>128</v>
      </c>
      <c r="F12" s="11">
        <v>18</v>
      </c>
      <c r="G12" s="11">
        <v>37</v>
      </c>
      <c r="H12" s="83">
        <f t="shared" si="0"/>
        <v>88.484848484848484</v>
      </c>
    </row>
    <row r="13" spans="1:14" ht="30" customHeight="1" x14ac:dyDescent="0.25">
      <c r="A13" s="9" t="s">
        <v>145</v>
      </c>
      <c r="B13" s="10">
        <v>148</v>
      </c>
      <c r="C13" s="11">
        <v>160</v>
      </c>
      <c r="D13" s="11">
        <v>126</v>
      </c>
      <c r="E13" s="10">
        <v>124</v>
      </c>
      <c r="F13" s="11">
        <v>22</v>
      </c>
      <c r="G13" s="11">
        <v>36</v>
      </c>
      <c r="H13" s="83">
        <f t="shared" si="0"/>
        <v>92.5</v>
      </c>
    </row>
    <row r="14" spans="1:14" ht="30" customHeight="1" x14ac:dyDescent="0.25">
      <c r="A14" s="9" t="s">
        <v>147</v>
      </c>
      <c r="B14" s="10">
        <f>D14+F14</f>
        <v>152</v>
      </c>
      <c r="C14" s="11">
        <f>E14+G14</f>
        <v>165</v>
      </c>
      <c r="D14" s="11">
        <v>129</v>
      </c>
      <c r="E14" s="10">
        <v>129</v>
      </c>
      <c r="F14" s="11">
        <v>23</v>
      </c>
      <c r="G14" s="11">
        <v>36</v>
      </c>
      <c r="H14" s="83">
        <f>B14/C14*100</f>
        <v>92.121212121212125</v>
      </c>
    </row>
    <row r="15" spans="1:14" ht="30" customHeight="1" x14ac:dyDescent="0.25">
      <c r="A15" s="9" t="s">
        <v>149</v>
      </c>
      <c r="B15" s="10">
        <f>D15+F15</f>
        <v>159</v>
      </c>
      <c r="C15" s="11">
        <f>E15+G15</f>
        <v>171</v>
      </c>
      <c r="D15" s="11">
        <v>129</v>
      </c>
      <c r="E15" s="10">
        <v>134</v>
      </c>
      <c r="F15" s="11">
        <v>30</v>
      </c>
      <c r="G15" s="11">
        <v>37</v>
      </c>
      <c r="H15" s="83">
        <f>B15/C15*100</f>
        <v>92.982456140350877</v>
      </c>
    </row>
    <row r="16" spans="1:14" ht="30" customHeight="1" x14ac:dyDescent="0.25">
      <c r="A16" s="9" t="s">
        <v>151</v>
      </c>
      <c r="B16" s="10">
        <v>164</v>
      </c>
      <c r="C16" s="11">
        <v>171</v>
      </c>
      <c r="D16" s="11">
        <v>129</v>
      </c>
      <c r="E16" s="10">
        <v>136</v>
      </c>
      <c r="F16" s="11">
        <v>35</v>
      </c>
      <c r="G16" s="11">
        <v>35</v>
      </c>
      <c r="H16" s="83">
        <f>B16/C16*100</f>
        <v>95.906432748538009</v>
      </c>
    </row>
  </sheetData>
  <customSheetViews>
    <customSheetView guid="{7DFD63D5-1C90-4CFE-AA5E-CF0A71227AAB}" topLeftCell="A13">
      <selection activeCell="L29" sqref="L29"/>
      <pageMargins left="0.7" right="0.7" top="0.75" bottom="0.75" header="0.3" footer="0.3"/>
    </customSheetView>
  </customSheetViews>
  <mergeCells count="6">
    <mergeCell ref="A1:H2"/>
    <mergeCell ref="A3:A4"/>
    <mergeCell ref="B3:C3"/>
    <mergeCell ref="D3:E3"/>
    <mergeCell ref="F3:G3"/>
    <mergeCell ref="H3:H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view="pageBreakPreview" zoomScale="60" zoomScaleNormal="100" workbookViewId="0">
      <selection activeCell="K24" sqref="K24"/>
    </sheetView>
  </sheetViews>
  <sheetFormatPr defaultRowHeight="16.5" x14ac:dyDescent="0.25"/>
  <cols>
    <col min="1" max="1" width="14.75" customWidth="1"/>
    <col min="2" max="11" width="15.75" customWidth="1"/>
  </cols>
  <sheetData>
    <row r="1" spans="1:11" ht="21.6" customHeight="1" x14ac:dyDescent="0.25">
      <c r="A1" s="142" t="s">
        <v>74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8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30" customHeight="1" x14ac:dyDescent="0.25">
      <c r="A3" s="160" t="s">
        <v>0</v>
      </c>
      <c r="B3" s="160" t="s">
        <v>14</v>
      </c>
      <c r="C3" s="163"/>
      <c r="D3" s="163"/>
      <c r="E3" s="163"/>
      <c r="F3" s="163"/>
      <c r="G3" s="160" t="s">
        <v>15</v>
      </c>
      <c r="H3" s="163"/>
      <c r="I3" s="163"/>
      <c r="J3" s="163"/>
      <c r="K3" s="163"/>
    </row>
    <row r="4" spans="1:11" ht="30" customHeight="1" x14ac:dyDescent="0.25">
      <c r="A4" s="162"/>
      <c r="B4" s="164" t="s">
        <v>3</v>
      </c>
      <c r="C4" s="165"/>
      <c r="D4" s="164" t="s">
        <v>4</v>
      </c>
      <c r="E4" s="165"/>
      <c r="F4" s="23" t="s">
        <v>20</v>
      </c>
      <c r="G4" s="164" t="s">
        <v>3</v>
      </c>
      <c r="H4" s="165"/>
      <c r="I4" s="164" t="s">
        <v>4</v>
      </c>
      <c r="J4" s="165"/>
      <c r="K4" s="23" t="s">
        <v>20</v>
      </c>
    </row>
    <row r="5" spans="1:11" ht="30" customHeight="1" x14ac:dyDescent="0.25">
      <c r="A5" s="24" t="s">
        <v>2</v>
      </c>
      <c r="B5" s="34" t="s">
        <v>49</v>
      </c>
      <c r="C5" s="84" t="s">
        <v>50</v>
      </c>
      <c r="D5" s="34" t="s">
        <v>49</v>
      </c>
      <c r="E5" s="84" t="s">
        <v>50</v>
      </c>
      <c r="F5" s="25" t="s">
        <v>5</v>
      </c>
      <c r="G5" s="34" t="s">
        <v>49</v>
      </c>
      <c r="H5" s="84" t="s">
        <v>50</v>
      </c>
      <c r="I5" s="34" t="s">
        <v>49</v>
      </c>
      <c r="J5" s="84" t="s">
        <v>50</v>
      </c>
      <c r="K5" s="25" t="s">
        <v>5</v>
      </c>
    </row>
    <row r="6" spans="1:11" ht="30" customHeight="1" x14ac:dyDescent="0.25">
      <c r="A6" s="9" t="s">
        <v>80</v>
      </c>
      <c r="B6" s="11">
        <v>65</v>
      </c>
      <c r="C6" s="80">
        <v>46.099290780141843</v>
      </c>
      <c r="D6" s="11">
        <v>76</v>
      </c>
      <c r="E6" s="80">
        <v>53.900709219858157</v>
      </c>
      <c r="F6" s="12">
        <v>85.526315789473685</v>
      </c>
      <c r="G6" s="11">
        <v>730</v>
      </c>
      <c r="H6" s="80">
        <v>60.380479735318445</v>
      </c>
      <c r="I6" s="11">
        <v>479</v>
      </c>
      <c r="J6" s="80">
        <v>39.619520264681555</v>
      </c>
      <c r="K6" s="12">
        <v>152.40083507306889</v>
      </c>
    </row>
    <row r="7" spans="1:11" ht="30" customHeight="1" x14ac:dyDescent="0.25">
      <c r="A7" s="9" t="s">
        <v>22</v>
      </c>
      <c r="B7" s="11">
        <v>59</v>
      </c>
      <c r="C7" s="80">
        <v>44.360902255639097</v>
      </c>
      <c r="D7" s="11">
        <v>74</v>
      </c>
      <c r="E7" s="80">
        <v>55.639097744360896</v>
      </c>
      <c r="F7" s="12">
        <v>79.729729729729726</v>
      </c>
      <c r="G7" s="11">
        <v>731</v>
      </c>
      <c r="H7" s="80">
        <v>63.017241379310342</v>
      </c>
      <c r="I7" s="11">
        <v>429</v>
      </c>
      <c r="J7" s="80">
        <v>36.982758620689651</v>
      </c>
      <c r="K7" s="12">
        <v>170.39627039627038</v>
      </c>
    </row>
    <row r="8" spans="1:11" ht="30" customHeight="1" x14ac:dyDescent="0.25">
      <c r="A8" s="9" t="s">
        <v>24</v>
      </c>
      <c r="B8" s="11">
        <v>60</v>
      </c>
      <c r="C8" s="80">
        <v>46.511627906976742</v>
      </c>
      <c r="D8" s="11">
        <v>69</v>
      </c>
      <c r="E8" s="80">
        <v>53.488372093023251</v>
      </c>
      <c r="F8" s="12">
        <v>86.956521739130437</v>
      </c>
      <c r="G8" s="11">
        <v>662</v>
      </c>
      <c r="H8" s="80">
        <v>62.748815165876778</v>
      </c>
      <c r="I8" s="11">
        <v>393</v>
      </c>
      <c r="J8" s="80">
        <v>37.251184834123222</v>
      </c>
      <c r="K8" s="12">
        <v>168.44783715012724</v>
      </c>
    </row>
    <row r="9" spans="1:11" ht="30" customHeight="1" x14ac:dyDescent="0.25">
      <c r="A9" s="9" t="s">
        <v>44</v>
      </c>
      <c r="B9" s="11">
        <v>55</v>
      </c>
      <c r="C9" s="80">
        <v>44</v>
      </c>
      <c r="D9" s="11">
        <v>70</v>
      </c>
      <c r="E9" s="80">
        <v>56.000000000000007</v>
      </c>
      <c r="F9" s="12">
        <v>78.571428571428569</v>
      </c>
      <c r="G9" s="11">
        <v>558</v>
      </c>
      <c r="H9" s="80">
        <v>62.62626262626263</v>
      </c>
      <c r="I9" s="11">
        <v>333</v>
      </c>
      <c r="J9" s="80">
        <v>37.373737373737377</v>
      </c>
      <c r="K9" s="12">
        <v>167.56756756756758</v>
      </c>
    </row>
    <row r="10" spans="1:11" ht="30" customHeight="1" x14ac:dyDescent="0.25">
      <c r="A10" s="9" t="s">
        <v>81</v>
      </c>
      <c r="B10" s="11">
        <v>57</v>
      </c>
      <c r="C10" s="80">
        <v>45.238095238095241</v>
      </c>
      <c r="D10" s="11">
        <v>69</v>
      </c>
      <c r="E10" s="80">
        <v>54.761904761904766</v>
      </c>
      <c r="F10" s="12">
        <v>82.608695652173907</v>
      </c>
      <c r="G10" s="11">
        <v>500</v>
      </c>
      <c r="H10" s="80">
        <v>61.576354679802961</v>
      </c>
      <c r="I10" s="11">
        <v>312</v>
      </c>
      <c r="J10" s="80">
        <v>38.423645320197039</v>
      </c>
      <c r="K10" s="12">
        <v>160.25641025641028</v>
      </c>
    </row>
    <row r="11" spans="1:11" ht="30" customHeight="1" x14ac:dyDescent="0.25">
      <c r="A11" s="9" t="s">
        <v>142</v>
      </c>
      <c r="B11" s="11">
        <v>46</v>
      </c>
      <c r="C11" s="80">
        <v>40.350877192982452</v>
      </c>
      <c r="D11" s="11">
        <v>68</v>
      </c>
      <c r="E11" s="80">
        <v>59.649122807017541</v>
      </c>
      <c r="F11" s="12">
        <v>67.64705882352942</v>
      </c>
      <c r="G11" s="11">
        <v>405</v>
      </c>
      <c r="H11" s="80">
        <v>60.09</v>
      </c>
      <c r="I11" s="11">
        <v>269</v>
      </c>
      <c r="J11" s="80">
        <v>39.909999999999997</v>
      </c>
      <c r="K11" s="12">
        <v>150.55762081784388</v>
      </c>
    </row>
    <row r="12" spans="1:11" ht="30" customHeight="1" x14ac:dyDescent="0.25">
      <c r="A12" s="9" t="s">
        <v>138</v>
      </c>
      <c r="B12" s="11">
        <v>26</v>
      </c>
      <c r="C12" s="80">
        <v>36.619718309859159</v>
      </c>
      <c r="D12" s="11">
        <v>45</v>
      </c>
      <c r="E12" s="80">
        <v>63.380281690140848</v>
      </c>
      <c r="F12" s="12">
        <v>57.777777777777771</v>
      </c>
      <c r="G12" s="11">
        <v>283</v>
      </c>
      <c r="H12" s="80">
        <v>60.729613733905573</v>
      </c>
      <c r="I12" s="11">
        <v>183</v>
      </c>
      <c r="J12" s="80">
        <v>60.729613733905573</v>
      </c>
      <c r="K12" s="12">
        <v>154.64480874316939</v>
      </c>
    </row>
    <row r="13" spans="1:11" ht="30" customHeight="1" x14ac:dyDescent="0.25">
      <c r="A13" s="9" t="s">
        <v>141</v>
      </c>
      <c r="B13" s="11">
        <v>49</v>
      </c>
      <c r="C13" s="80">
        <v>45.370370370370374</v>
      </c>
      <c r="D13" s="11">
        <v>59</v>
      </c>
      <c r="E13" s="80">
        <v>54.629629629629626</v>
      </c>
      <c r="F13" s="12">
        <v>83.050847457627114</v>
      </c>
      <c r="G13" s="11">
        <v>375</v>
      </c>
      <c r="H13" s="80">
        <v>59.713375796178347</v>
      </c>
      <c r="I13" s="11">
        <v>253</v>
      </c>
      <c r="J13" s="80">
        <v>59.713375796178347</v>
      </c>
      <c r="K13" s="12">
        <v>148.22134387351781</v>
      </c>
    </row>
    <row r="14" spans="1:11" ht="30" customHeight="1" x14ac:dyDescent="0.25">
      <c r="A14" s="9" t="s">
        <v>146</v>
      </c>
      <c r="B14" s="11">
        <v>47</v>
      </c>
      <c r="C14" s="80">
        <v>41.964285714285715</v>
      </c>
      <c r="D14" s="11">
        <v>65</v>
      </c>
      <c r="E14" s="80">
        <v>58.035714285714292</v>
      </c>
      <c r="F14" s="12">
        <v>72.307692307692307</v>
      </c>
      <c r="G14" s="11">
        <v>381</v>
      </c>
      <c r="H14" s="119">
        <v>57.902735562310028</v>
      </c>
      <c r="I14" s="11">
        <v>277</v>
      </c>
      <c r="J14" s="119">
        <v>57.902735562310028</v>
      </c>
      <c r="K14" s="12">
        <v>137.54512635379061</v>
      </c>
    </row>
    <row r="15" spans="1:11" ht="30" customHeight="1" x14ac:dyDescent="0.25">
      <c r="A15" s="9" t="s">
        <v>148</v>
      </c>
      <c r="B15" s="11">
        <v>45</v>
      </c>
      <c r="C15" s="80">
        <f>B15/(B15+D15)*100</f>
        <v>39.130434782608695</v>
      </c>
      <c r="D15" s="11">
        <v>70</v>
      </c>
      <c r="E15" s="80">
        <f>D15/(B15+D15)*100</f>
        <v>60.869565217391312</v>
      </c>
      <c r="F15" s="12">
        <f>+B15/+D15*100</f>
        <v>64.285714285714292</v>
      </c>
      <c r="G15" s="11">
        <v>356</v>
      </c>
      <c r="H15" s="119">
        <f>G15/(G15+I15)*100</f>
        <v>57.886178861788615</v>
      </c>
      <c r="I15" s="11">
        <v>259</v>
      </c>
      <c r="J15" s="119">
        <f>G15/(G15+I15)*100</f>
        <v>57.886178861788615</v>
      </c>
      <c r="K15" s="12">
        <f>+G15/+I15*100</f>
        <v>137.45173745173744</v>
      </c>
    </row>
    <row r="16" spans="1:11" ht="30" customHeight="1" x14ac:dyDescent="0.25">
      <c r="A16" s="9" t="s">
        <v>150</v>
      </c>
      <c r="B16" s="11">
        <v>44</v>
      </c>
      <c r="C16" s="80">
        <f>B16/(B16+D16)*100</f>
        <v>37.606837606837608</v>
      </c>
      <c r="D16" s="11">
        <v>73</v>
      </c>
      <c r="E16" s="80">
        <f>D16/(B16+D16)*100</f>
        <v>62.393162393162392</v>
      </c>
      <c r="F16" s="12">
        <f>+B16/+D16*100</f>
        <v>60.273972602739725</v>
      </c>
      <c r="G16" s="11">
        <v>348</v>
      </c>
      <c r="H16" s="119">
        <f>G16/(G16+I16)*100</f>
        <v>57.049180327868854</v>
      </c>
      <c r="I16" s="11">
        <v>262</v>
      </c>
      <c r="J16" s="119">
        <f>G16/(G16+I16)*100</f>
        <v>57.049180327868854</v>
      </c>
      <c r="K16" s="12">
        <f>+G16/+I16*100</f>
        <v>132.82442748091603</v>
      </c>
    </row>
    <row r="17" spans="1:11" ht="30" customHeight="1" x14ac:dyDescent="0.25">
      <c r="A17" s="9" t="s">
        <v>156</v>
      </c>
      <c r="B17" s="11">
        <v>42</v>
      </c>
      <c r="C17" s="80">
        <f>B17/(B17+D17)*100</f>
        <v>36.84210526315789</v>
      </c>
      <c r="D17" s="11">
        <v>72</v>
      </c>
      <c r="E17" s="80">
        <f>D17/(B17+D17)*100</f>
        <v>63.157894736842103</v>
      </c>
      <c r="F17" s="12">
        <f>+B17/+D17*100</f>
        <v>58.333333333333336</v>
      </c>
      <c r="G17" s="11">
        <v>348</v>
      </c>
      <c r="H17" s="119">
        <f>G17/(G17+I17)*100</f>
        <v>59.487179487179489</v>
      </c>
      <c r="I17" s="11">
        <v>237</v>
      </c>
      <c r="J17" s="119">
        <f>G17/(G17+I17)*100</f>
        <v>59.487179487179489</v>
      </c>
      <c r="K17" s="12">
        <f>+G17/+I17*100</f>
        <v>146.8354430379747</v>
      </c>
    </row>
    <row r="18" spans="1:11" x14ac:dyDescent="0.25">
      <c r="A18" s="14" t="s">
        <v>16</v>
      </c>
      <c r="B18" s="14"/>
      <c r="C18" s="14"/>
      <c r="D18" s="14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</sheetData>
  <mergeCells count="8">
    <mergeCell ref="A1:K2"/>
    <mergeCell ref="A3:A4"/>
    <mergeCell ref="B3:F3"/>
    <mergeCell ref="G3:K3"/>
    <mergeCell ref="B4:C4"/>
    <mergeCell ref="D4:E4"/>
    <mergeCell ref="G4:H4"/>
    <mergeCell ref="I4:J4"/>
  </mergeCells>
  <phoneticPr fontId="2" type="noConversion"/>
  <pageMargins left="0.7" right="0.7" top="0.75" bottom="0.75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9"/>
  <sheetViews>
    <sheetView zoomScale="60" zoomScaleNormal="60" workbookViewId="0">
      <selection activeCell="K23" sqref="K23"/>
    </sheetView>
  </sheetViews>
  <sheetFormatPr defaultRowHeight="16.5" x14ac:dyDescent="0.25"/>
  <cols>
    <col min="1" max="1" width="14.75" customWidth="1"/>
    <col min="2" max="11" width="15.75" customWidth="1"/>
  </cols>
  <sheetData>
    <row r="1" spans="1:11" ht="21.6" customHeight="1" x14ac:dyDescent="0.25">
      <c r="A1" s="142" t="s">
        <v>73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9.149999999999999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30" customHeight="1" x14ac:dyDescent="0.25">
      <c r="A3" s="166" t="s">
        <v>0</v>
      </c>
      <c r="B3" s="166" t="s">
        <v>14</v>
      </c>
      <c r="C3" s="168"/>
      <c r="D3" s="168"/>
      <c r="E3" s="168"/>
      <c r="F3" s="168"/>
      <c r="G3" s="166" t="s">
        <v>15</v>
      </c>
      <c r="H3" s="168"/>
      <c r="I3" s="168"/>
      <c r="J3" s="168"/>
      <c r="K3" s="168"/>
    </row>
    <row r="4" spans="1:11" ht="30" customHeight="1" x14ac:dyDescent="0.25">
      <c r="A4" s="167"/>
      <c r="B4" s="164" t="s">
        <v>3</v>
      </c>
      <c r="C4" s="165"/>
      <c r="D4" s="164" t="s">
        <v>4</v>
      </c>
      <c r="E4" s="165"/>
      <c r="F4" s="122" t="s">
        <v>20</v>
      </c>
      <c r="G4" s="164" t="s">
        <v>3</v>
      </c>
      <c r="H4" s="165"/>
      <c r="I4" s="164" t="s">
        <v>4</v>
      </c>
      <c r="J4" s="165"/>
      <c r="K4" s="122" t="s">
        <v>20</v>
      </c>
    </row>
    <row r="5" spans="1:11" ht="30" customHeight="1" x14ac:dyDescent="0.25">
      <c r="A5" s="124" t="s">
        <v>2</v>
      </c>
      <c r="B5" s="125" t="s">
        <v>49</v>
      </c>
      <c r="C5" s="126" t="s">
        <v>50</v>
      </c>
      <c r="D5" s="125" t="s">
        <v>49</v>
      </c>
      <c r="E5" s="126" t="s">
        <v>50</v>
      </c>
      <c r="F5" s="122" t="s">
        <v>5</v>
      </c>
      <c r="G5" s="125" t="s">
        <v>49</v>
      </c>
      <c r="H5" s="126" t="s">
        <v>50</v>
      </c>
      <c r="I5" s="125" t="s">
        <v>49</v>
      </c>
      <c r="J5" s="126" t="s">
        <v>50</v>
      </c>
      <c r="K5" s="122" t="s">
        <v>5</v>
      </c>
    </row>
    <row r="6" spans="1:11" ht="30" customHeight="1" x14ac:dyDescent="0.25">
      <c r="A6" s="127" t="s">
        <v>80</v>
      </c>
      <c r="B6" s="128">
        <v>35</v>
      </c>
      <c r="C6" s="120">
        <f t="shared" ref="C6:C14" si="0">B6/(B6+D6)*100</f>
        <v>38.888888888888893</v>
      </c>
      <c r="D6" s="128">
        <v>55</v>
      </c>
      <c r="E6" s="121">
        <f t="shared" ref="E6:E14" si="1">D6/(B6+D6)*100</f>
        <v>61.111111111111114</v>
      </c>
      <c r="F6" s="129">
        <v>63.636363636363633</v>
      </c>
      <c r="G6" s="128">
        <v>378</v>
      </c>
      <c r="H6" s="121">
        <f t="shared" ref="H6:H14" si="2">G6/(G6+I6)*100</f>
        <v>52.573018080667588</v>
      </c>
      <c r="I6" s="128">
        <v>341</v>
      </c>
      <c r="J6" s="121">
        <f t="shared" ref="J6:J14" si="3">I6/(G6+I6)*100</f>
        <v>47.426981919332405</v>
      </c>
      <c r="K6" s="129">
        <f t="shared" ref="K6:K14" si="4">G6/I6*100</f>
        <v>110.85043988269794</v>
      </c>
    </row>
    <row r="7" spans="1:11" ht="30" customHeight="1" x14ac:dyDescent="0.25">
      <c r="A7" s="127" t="s">
        <v>22</v>
      </c>
      <c r="B7" s="128">
        <v>32</v>
      </c>
      <c r="C7" s="120">
        <f t="shared" si="0"/>
        <v>35.164835164835168</v>
      </c>
      <c r="D7" s="128">
        <v>59</v>
      </c>
      <c r="E7" s="121">
        <f t="shared" si="1"/>
        <v>64.835164835164832</v>
      </c>
      <c r="F7" s="129">
        <v>54.237288135593218</v>
      </c>
      <c r="G7" s="128">
        <v>376</v>
      </c>
      <c r="H7" s="121">
        <f t="shared" si="2"/>
        <v>54.730713245997087</v>
      </c>
      <c r="I7" s="128">
        <v>311</v>
      </c>
      <c r="J7" s="121">
        <f t="shared" si="3"/>
        <v>45.269286754002913</v>
      </c>
      <c r="K7" s="129">
        <f t="shared" si="4"/>
        <v>120.90032154340835</v>
      </c>
    </row>
    <row r="8" spans="1:11" ht="30" customHeight="1" x14ac:dyDescent="0.25">
      <c r="A8" s="127" t="s">
        <v>24</v>
      </c>
      <c r="B8" s="128">
        <v>35</v>
      </c>
      <c r="C8" s="120">
        <f t="shared" si="0"/>
        <v>39.772727272727273</v>
      </c>
      <c r="D8" s="128">
        <v>53</v>
      </c>
      <c r="E8" s="121">
        <f t="shared" si="1"/>
        <v>60.227272727272727</v>
      </c>
      <c r="F8" s="129">
        <v>66.037735849056602</v>
      </c>
      <c r="G8" s="128">
        <v>346</v>
      </c>
      <c r="H8" s="121">
        <f t="shared" si="2"/>
        <v>56.351791530944631</v>
      </c>
      <c r="I8" s="128">
        <v>268</v>
      </c>
      <c r="J8" s="121">
        <f t="shared" si="3"/>
        <v>43.648208469055376</v>
      </c>
      <c r="K8" s="129">
        <f t="shared" si="4"/>
        <v>129.1044776119403</v>
      </c>
    </row>
    <row r="9" spans="1:11" ht="30" customHeight="1" x14ac:dyDescent="0.25">
      <c r="A9" s="127" t="s">
        <v>44</v>
      </c>
      <c r="B9" s="128">
        <v>32</v>
      </c>
      <c r="C9" s="120">
        <f t="shared" si="0"/>
        <v>37.647058823529413</v>
      </c>
      <c r="D9" s="128">
        <v>53</v>
      </c>
      <c r="E9" s="121">
        <f t="shared" si="1"/>
        <v>62.352941176470587</v>
      </c>
      <c r="F9" s="129">
        <v>60.377358490566039</v>
      </c>
      <c r="G9" s="128">
        <v>311</v>
      </c>
      <c r="H9" s="121">
        <f t="shared" si="2"/>
        <v>58.679245283018865</v>
      </c>
      <c r="I9" s="128">
        <v>219</v>
      </c>
      <c r="J9" s="121">
        <f t="shared" si="3"/>
        <v>41.320754716981135</v>
      </c>
      <c r="K9" s="129">
        <f t="shared" si="4"/>
        <v>142.00913242009133</v>
      </c>
    </row>
    <row r="10" spans="1:11" ht="30" customHeight="1" x14ac:dyDescent="0.25">
      <c r="A10" s="127" t="s">
        <v>81</v>
      </c>
      <c r="B10" s="128">
        <v>32</v>
      </c>
      <c r="C10" s="120">
        <f t="shared" si="0"/>
        <v>39.024390243902438</v>
      </c>
      <c r="D10" s="128">
        <v>50</v>
      </c>
      <c r="E10" s="121">
        <f t="shared" si="1"/>
        <v>60.975609756097562</v>
      </c>
      <c r="F10" s="129">
        <v>64</v>
      </c>
      <c r="G10" s="128">
        <v>283</v>
      </c>
      <c r="H10" s="121">
        <f t="shared" si="2"/>
        <v>57.520325203252028</v>
      </c>
      <c r="I10" s="128">
        <v>209</v>
      </c>
      <c r="J10" s="121">
        <f t="shared" si="3"/>
        <v>42.479674796747972</v>
      </c>
      <c r="K10" s="129">
        <f t="shared" si="4"/>
        <v>135.40669856459331</v>
      </c>
    </row>
    <row r="11" spans="1:11" ht="30" customHeight="1" x14ac:dyDescent="0.25">
      <c r="A11" s="127" t="s">
        <v>142</v>
      </c>
      <c r="B11" s="128">
        <v>29</v>
      </c>
      <c r="C11" s="120">
        <f t="shared" si="0"/>
        <v>36.25</v>
      </c>
      <c r="D11" s="128">
        <v>51</v>
      </c>
      <c r="E11" s="121">
        <f t="shared" si="1"/>
        <v>63.749999999999993</v>
      </c>
      <c r="F11" s="129">
        <v>56.862745098039213</v>
      </c>
      <c r="G11" s="128">
        <v>248</v>
      </c>
      <c r="H11" s="121">
        <f t="shared" si="2"/>
        <v>56.108597285067873</v>
      </c>
      <c r="I11" s="128">
        <v>194</v>
      </c>
      <c r="J11" s="121">
        <f t="shared" si="3"/>
        <v>43.891402714932127</v>
      </c>
      <c r="K11" s="129">
        <f t="shared" si="4"/>
        <v>127.83505154639174</v>
      </c>
    </row>
    <row r="12" spans="1:11" ht="30" customHeight="1" x14ac:dyDescent="0.25">
      <c r="A12" s="127" t="s">
        <v>138</v>
      </c>
      <c r="B12" s="128">
        <v>32</v>
      </c>
      <c r="C12" s="120">
        <f t="shared" si="0"/>
        <v>45.070422535211272</v>
      </c>
      <c r="D12" s="128">
        <v>39</v>
      </c>
      <c r="E12" s="121">
        <f t="shared" si="1"/>
        <v>54.929577464788736</v>
      </c>
      <c r="F12" s="129">
        <v>42.105263157894733</v>
      </c>
      <c r="G12" s="128">
        <v>138</v>
      </c>
      <c r="H12" s="121">
        <f t="shared" si="2"/>
        <v>54.330708661417326</v>
      </c>
      <c r="I12" s="128">
        <v>116</v>
      </c>
      <c r="J12" s="121">
        <f t="shared" si="3"/>
        <v>45.669291338582681</v>
      </c>
      <c r="K12" s="129">
        <f t="shared" si="4"/>
        <v>118.96551724137932</v>
      </c>
    </row>
    <row r="13" spans="1:11" ht="30" customHeight="1" x14ac:dyDescent="0.25">
      <c r="A13" s="127" t="s">
        <v>141</v>
      </c>
      <c r="B13" s="128">
        <v>35</v>
      </c>
      <c r="C13" s="120">
        <f t="shared" si="0"/>
        <v>45.454545454545453</v>
      </c>
      <c r="D13" s="128">
        <v>42</v>
      </c>
      <c r="E13" s="121">
        <f t="shared" si="1"/>
        <v>54.54545454545454</v>
      </c>
      <c r="F13" s="129">
        <v>83.333333333333343</v>
      </c>
      <c r="G13" s="128">
        <v>232</v>
      </c>
      <c r="H13" s="121">
        <f t="shared" si="2"/>
        <v>53.828306264501158</v>
      </c>
      <c r="I13" s="128">
        <v>199</v>
      </c>
      <c r="J13" s="121">
        <f t="shared" si="3"/>
        <v>46.171693735498842</v>
      </c>
      <c r="K13" s="129">
        <f t="shared" si="4"/>
        <v>116.58291457286431</v>
      </c>
    </row>
    <row r="14" spans="1:11" ht="30" customHeight="1" x14ac:dyDescent="0.25">
      <c r="A14" s="127" t="s">
        <v>146</v>
      </c>
      <c r="B14" s="128">
        <v>34</v>
      </c>
      <c r="C14" s="120">
        <f t="shared" si="0"/>
        <v>41.463414634146339</v>
      </c>
      <c r="D14" s="128">
        <v>48</v>
      </c>
      <c r="E14" s="121">
        <f t="shared" si="1"/>
        <v>58.536585365853654</v>
      </c>
      <c r="F14" s="129">
        <v>70.833333333333343</v>
      </c>
      <c r="G14" s="128">
        <v>245</v>
      </c>
      <c r="H14" s="121">
        <f t="shared" si="2"/>
        <v>54.083885209713024</v>
      </c>
      <c r="I14" s="128">
        <v>208</v>
      </c>
      <c r="J14" s="121">
        <f t="shared" si="3"/>
        <v>45.916114790286976</v>
      </c>
      <c r="K14" s="129">
        <f t="shared" si="4"/>
        <v>117.78846153846155</v>
      </c>
    </row>
    <row r="15" spans="1:11" ht="27" customHeight="1" x14ac:dyDescent="0.25">
      <c r="A15" s="127" t="s">
        <v>148</v>
      </c>
      <c r="B15" s="128">
        <v>29</v>
      </c>
      <c r="C15" s="120">
        <f>B15/(B15+D15)*100</f>
        <v>37.179487179487182</v>
      </c>
      <c r="D15" s="128">
        <v>49</v>
      </c>
      <c r="E15" s="121">
        <f>D15/(B15+D15)*100</f>
        <v>62.820512820512818</v>
      </c>
      <c r="F15" s="129">
        <f>B15/D15*100</f>
        <v>59.183673469387756</v>
      </c>
      <c r="G15" s="128">
        <v>229</v>
      </c>
      <c r="H15" s="121">
        <f>G15/(G15+I15)*100</f>
        <v>53.132250580046403</v>
      </c>
      <c r="I15" s="128">
        <v>202</v>
      </c>
      <c r="J15" s="121">
        <f>I15/(G15+I15)*100</f>
        <v>46.867749419953597</v>
      </c>
      <c r="K15" s="129">
        <f>G15/I15*100</f>
        <v>113.36633663366335</v>
      </c>
    </row>
    <row r="16" spans="1:11" ht="27" customHeight="1" x14ac:dyDescent="0.25">
      <c r="A16" s="127" t="s">
        <v>150</v>
      </c>
      <c r="B16" s="128">
        <v>27</v>
      </c>
      <c r="C16" s="120">
        <f>B16/(B16+D16)*100</f>
        <v>33.75</v>
      </c>
      <c r="D16" s="128">
        <v>53</v>
      </c>
      <c r="E16" s="121">
        <f>D16/(B16+D16)*100</f>
        <v>66.25</v>
      </c>
      <c r="F16" s="129">
        <f>B16/D16*100</f>
        <v>50.943396226415096</v>
      </c>
      <c r="G16" s="128">
        <v>218</v>
      </c>
      <c r="H16" s="121">
        <f>G16/(G16+I16)*100</f>
        <v>52.028639618138428</v>
      </c>
      <c r="I16" s="128">
        <v>201</v>
      </c>
      <c r="J16" s="121">
        <f>I16/(G16+I16)*100</f>
        <v>47.971360381861579</v>
      </c>
      <c r="K16" s="129">
        <f>G16/I16*100</f>
        <v>108.45771144278606</v>
      </c>
    </row>
    <row r="17" spans="1:11" ht="27" customHeight="1" x14ac:dyDescent="0.25">
      <c r="A17" s="127" t="s">
        <v>156</v>
      </c>
      <c r="B17" s="128">
        <v>26</v>
      </c>
      <c r="C17" s="120">
        <f>B17/(B17+D17)*100</f>
        <v>32.911392405063289</v>
      </c>
      <c r="D17" s="128">
        <v>53</v>
      </c>
      <c r="E17" s="121">
        <f>D17/(B17+D17)*100</f>
        <v>67.088607594936718</v>
      </c>
      <c r="F17" s="129">
        <f>B17/D17*100</f>
        <v>49.056603773584904</v>
      </c>
      <c r="G17" s="128">
        <v>2123</v>
      </c>
      <c r="H17" s="121">
        <f>G17/(G17+I17)*100</f>
        <v>91.825259515570934</v>
      </c>
      <c r="I17" s="128">
        <v>189</v>
      </c>
      <c r="J17" s="121">
        <f>I17/(G17+I17)*100</f>
        <v>8.1747404844290656</v>
      </c>
      <c r="K17" s="129">
        <f>G17/I17*100</f>
        <v>1123.2804232804233</v>
      </c>
    </row>
    <row r="18" spans="1:11" x14ac:dyDescent="0.25">
      <c r="A18" s="14" t="s">
        <v>51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</sheetData>
  <mergeCells count="8">
    <mergeCell ref="A1:K2"/>
    <mergeCell ref="A3:A4"/>
    <mergeCell ref="B3:F3"/>
    <mergeCell ref="G3:K3"/>
    <mergeCell ref="B4:C4"/>
    <mergeCell ref="D4:E4"/>
    <mergeCell ref="G4:H4"/>
    <mergeCell ref="I4:J4"/>
  </mergeCells>
  <phoneticPr fontId="2" type="noConversion"/>
  <pageMargins left="0.7" right="0.7" top="0.75" bottom="0.75" header="0.3" footer="0.3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9"/>
  <sheetViews>
    <sheetView zoomScale="60" zoomScaleNormal="60" workbookViewId="0">
      <selection activeCell="I17" sqref="I17"/>
    </sheetView>
  </sheetViews>
  <sheetFormatPr defaultRowHeight="16.5" x14ac:dyDescent="0.25"/>
  <cols>
    <col min="1" max="1" width="14.75" customWidth="1"/>
    <col min="2" max="11" width="15.75" customWidth="1"/>
  </cols>
  <sheetData>
    <row r="1" spans="1:11" ht="27.6" customHeight="1" x14ac:dyDescent="0.25">
      <c r="A1" s="142" t="s">
        <v>72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8.600000000000001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30" customHeight="1" x14ac:dyDescent="0.25">
      <c r="A3" s="160" t="s">
        <v>0</v>
      </c>
      <c r="B3" s="160" t="s">
        <v>14</v>
      </c>
      <c r="C3" s="163"/>
      <c r="D3" s="163"/>
      <c r="E3" s="163"/>
      <c r="F3" s="163"/>
      <c r="G3" s="160" t="s">
        <v>15</v>
      </c>
      <c r="H3" s="163"/>
      <c r="I3" s="163"/>
      <c r="J3" s="163"/>
      <c r="K3" s="163"/>
    </row>
    <row r="4" spans="1:11" ht="30" customHeight="1" x14ac:dyDescent="0.25">
      <c r="A4" s="160"/>
      <c r="B4" s="164" t="s">
        <v>3</v>
      </c>
      <c r="C4" s="165"/>
      <c r="D4" s="164" t="s">
        <v>4</v>
      </c>
      <c r="E4" s="165"/>
      <c r="F4" s="25" t="s">
        <v>20</v>
      </c>
      <c r="G4" s="164" t="s">
        <v>3</v>
      </c>
      <c r="H4" s="165"/>
      <c r="I4" s="164" t="s">
        <v>4</v>
      </c>
      <c r="J4" s="165"/>
      <c r="K4" s="25" t="s">
        <v>20</v>
      </c>
    </row>
    <row r="5" spans="1:11" ht="30" customHeight="1" x14ac:dyDescent="0.25">
      <c r="A5" s="24" t="s">
        <v>2</v>
      </c>
      <c r="B5" s="34" t="s">
        <v>49</v>
      </c>
      <c r="C5" s="84" t="s">
        <v>50</v>
      </c>
      <c r="D5" s="34" t="s">
        <v>49</v>
      </c>
      <c r="E5" s="84" t="s">
        <v>50</v>
      </c>
      <c r="F5" s="25" t="s">
        <v>5</v>
      </c>
      <c r="G5" s="34" t="s">
        <v>49</v>
      </c>
      <c r="H5" s="84" t="s">
        <v>50</v>
      </c>
      <c r="I5" s="34" t="s">
        <v>49</v>
      </c>
      <c r="J5" s="84" t="s">
        <v>50</v>
      </c>
      <c r="K5" s="25" t="s">
        <v>5</v>
      </c>
    </row>
    <row r="6" spans="1:11" ht="30" customHeight="1" x14ac:dyDescent="0.25">
      <c r="A6" s="9" t="s">
        <v>80</v>
      </c>
      <c r="B6" s="11">
        <v>10</v>
      </c>
      <c r="C6" s="80">
        <v>40</v>
      </c>
      <c r="D6" s="11">
        <v>15</v>
      </c>
      <c r="E6" s="80">
        <v>60</v>
      </c>
      <c r="F6" s="12">
        <v>66.666666666666657</v>
      </c>
      <c r="G6" s="11">
        <v>111</v>
      </c>
      <c r="H6" s="80">
        <v>55.500000000000007</v>
      </c>
      <c r="I6" s="11">
        <v>89</v>
      </c>
      <c r="J6" s="80">
        <v>44.5</v>
      </c>
      <c r="K6" s="12">
        <v>124.71910112359549</v>
      </c>
    </row>
    <row r="7" spans="1:11" ht="30" customHeight="1" x14ac:dyDescent="0.25">
      <c r="A7" s="9" t="s">
        <v>22</v>
      </c>
      <c r="B7" s="11">
        <v>11</v>
      </c>
      <c r="C7" s="80">
        <v>47.826086956521742</v>
      </c>
      <c r="D7" s="11">
        <v>12</v>
      </c>
      <c r="E7" s="80">
        <v>52.173913043478258</v>
      </c>
      <c r="F7" s="12">
        <v>91.666666666666657</v>
      </c>
      <c r="G7" s="11">
        <v>94</v>
      </c>
      <c r="H7" s="80">
        <v>54.335260115606928</v>
      </c>
      <c r="I7" s="11">
        <v>79</v>
      </c>
      <c r="J7" s="80">
        <v>45.664739884393065</v>
      </c>
      <c r="K7" s="12">
        <v>118.98734177215189</v>
      </c>
    </row>
    <row r="8" spans="1:11" ht="30" customHeight="1" x14ac:dyDescent="0.25">
      <c r="A8" s="9" t="s">
        <v>24</v>
      </c>
      <c r="B8" s="11">
        <v>10</v>
      </c>
      <c r="C8" s="80">
        <v>43.478260869565219</v>
      </c>
      <c r="D8" s="11">
        <v>13</v>
      </c>
      <c r="E8" s="80">
        <v>56.521739130434781</v>
      </c>
      <c r="F8" s="12">
        <v>76.923076923076934</v>
      </c>
      <c r="G8" s="11">
        <v>84</v>
      </c>
      <c r="H8" s="80">
        <v>47.727272727272727</v>
      </c>
      <c r="I8" s="11">
        <v>92</v>
      </c>
      <c r="J8" s="80">
        <v>52.272727272727273</v>
      </c>
      <c r="K8" s="12">
        <v>91.304347826086953</v>
      </c>
    </row>
    <row r="9" spans="1:11" ht="30" customHeight="1" x14ac:dyDescent="0.25">
      <c r="A9" s="9" t="s">
        <v>44</v>
      </c>
      <c r="B9" s="11">
        <v>10</v>
      </c>
      <c r="C9" s="80">
        <v>41.666666666666671</v>
      </c>
      <c r="D9" s="11">
        <v>14</v>
      </c>
      <c r="E9" s="80">
        <v>58.333333333333336</v>
      </c>
      <c r="F9" s="12">
        <v>71.428571428571431</v>
      </c>
      <c r="G9" s="11">
        <v>78</v>
      </c>
      <c r="H9" s="80">
        <v>46.987951807228917</v>
      </c>
      <c r="I9" s="11">
        <v>88</v>
      </c>
      <c r="J9" s="80">
        <v>53.01204819277109</v>
      </c>
      <c r="K9" s="12">
        <v>88.63636363636364</v>
      </c>
    </row>
    <row r="10" spans="1:11" ht="30" customHeight="1" x14ac:dyDescent="0.25">
      <c r="A10" s="9" t="s">
        <v>81</v>
      </c>
      <c r="B10" s="11">
        <v>9</v>
      </c>
      <c r="C10" s="80">
        <v>39.130434782608695</v>
      </c>
      <c r="D10" s="11">
        <v>14</v>
      </c>
      <c r="E10" s="80">
        <v>60.869565217391312</v>
      </c>
      <c r="F10" s="12">
        <v>64.285714285714292</v>
      </c>
      <c r="G10" s="11">
        <v>79</v>
      </c>
      <c r="H10" s="80">
        <v>49.685534591194966</v>
      </c>
      <c r="I10" s="11">
        <v>80</v>
      </c>
      <c r="J10" s="80">
        <v>50.314465408805034</v>
      </c>
      <c r="K10" s="12">
        <v>98.75</v>
      </c>
    </row>
    <row r="11" spans="1:11" ht="30" customHeight="1" x14ac:dyDescent="0.25">
      <c r="A11" s="9" t="s">
        <v>142</v>
      </c>
      <c r="B11" s="11">
        <v>5</v>
      </c>
      <c r="C11" s="80">
        <v>23.81</v>
      </c>
      <c r="D11" s="11">
        <v>16</v>
      </c>
      <c r="E11" s="80">
        <v>76.19</v>
      </c>
      <c r="F11" s="12">
        <v>31.25</v>
      </c>
      <c r="G11" s="11">
        <v>77</v>
      </c>
      <c r="H11" s="80">
        <v>57.04</v>
      </c>
      <c r="I11" s="11">
        <v>58</v>
      </c>
      <c r="J11" s="80">
        <v>42.96</v>
      </c>
      <c r="K11" s="12">
        <v>132.75862068965517</v>
      </c>
    </row>
    <row r="12" spans="1:11" ht="30" customHeight="1" x14ac:dyDescent="0.25">
      <c r="A12" s="9" t="s">
        <v>138</v>
      </c>
      <c r="B12" s="11">
        <v>6</v>
      </c>
      <c r="C12" s="80">
        <v>26.086956521739129</v>
      </c>
      <c r="D12" s="11">
        <v>17</v>
      </c>
      <c r="E12" s="80">
        <v>73.91304347826086</v>
      </c>
      <c r="F12" s="12">
        <v>35.294117647058826</v>
      </c>
      <c r="G12" s="11">
        <v>68</v>
      </c>
      <c r="H12" s="80">
        <v>58.620689655172406</v>
      </c>
      <c r="I12" s="11">
        <v>48</v>
      </c>
      <c r="J12" s="80">
        <v>41.379310344827587</v>
      </c>
      <c r="K12" s="12">
        <v>141.66666666666669</v>
      </c>
    </row>
    <row r="13" spans="1:11" ht="30" customHeight="1" x14ac:dyDescent="0.25">
      <c r="A13" s="9" t="s">
        <v>141</v>
      </c>
      <c r="B13" s="11">
        <v>8</v>
      </c>
      <c r="C13" s="80">
        <v>34.782608695652172</v>
      </c>
      <c r="D13" s="11">
        <v>15</v>
      </c>
      <c r="E13" s="80">
        <v>65.217391304347828</v>
      </c>
      <c r="F13" s="12">
        <v>53.333333333333336</v>
      </c>
      <c r="G13" s="11">
        <v>62</v>
      </c>
      <c r="H13" s="80">
        <v>62.62626262626263</v>
      </c>
      <c r="I13" s="11">
        <v>37</v>
      </c>
      <c r="J13" s="80">
        <v>37.373737373737377</v>
      </c>
      <c r="K13" s="12">
        <v>167.56756756756758</v>
      </c>
    </row>
    <row r="14" spans="1:11" ht="30" customHeight="1" x14ac:dyDescent="0.25">
      <c r="A14" s="9" t="s">
        <v>146</v>
      </c>
      <c r="B14" s="11">
        <v>22</v>
      </c>
      <c r="C14" s="119">
        <v>31.818181818181817</v>
      </c>
      <c r="D14" s="11">
        <v>7</v>
      </c>
      <c r="E14" s="119">
        <v>68.181818181818173</v>
      </c>
      <c r="F14" s="12">
        <v>46.666666666666664</v>
      </c>
      <c r="G14" s="11">
        <v>54</v>
      </c>
      <c r="H14" s="119">
        <v>51.923076923076927</v>
      </c>
      <c r="I14" s="11">
        <v>50</v>
      </c>
      <c r="J14" s="119">
        <v>48.07692307692308</v>
      </c>
      <c r="K14" s="12">
        <v>108</v>
      </c>
    </row>
    <row r="15" spans="1:11" ht="30" customHeight="1" x14ac:dyDescent="0.25">
      <c r="A15" s="9" t="s">
        <v>148</v>
      </c>
      <c r="B15" s="11">
        <v>7</v>
      </c>
      <c r="C15" s="119">
        <f>B15/(B15+D15)*100</f>
        <v>30.434782608695656</v>
      </c>
      <c r="D15" s="11">
        <v>16</v>
      </c>
      <c r="E15" s="119">
        <f>D15/(B15+D15)*100</f>
        <v>69.565217391304344</v>
      </c>
      <c r="F15" s="12">
        <f>B15/D15*100</f>
        <v>43.75</v>
      </c>
      <c r="G15" s="11">
        <v>42</v>
      </c>
      <c r="H15" s="119">
        <f>G15/(G15+I15)*100</f>
        <v>51.219512195121951</v>
      </c>
      <c r="I15" s="11">
        <v>40</v>
      </c>
      <c r="J15" s="119">
        <f>I15/(G15+I15)*100</f>
        <v>48.780487804878049</v>
      </c>
      <c r="K15" s="12">
        <f>G15/I15*100</f>
        <v>105</v>
      </c>
    </row>
    <row r="16" spans="1:11" ht="30" customHeight="1" x14ac:dyDescent="0.25">
      <c r="A16" s="9" t="s">
        <v>150</v>
      </c>
      <c r="B16" s="11">
        <v>7</v>
      </c>
      <c r="C16" s="119">
        <f>B16/(B16+D16)*100</f>
        <v>30.434782608695656</v>
      </c>
      <c r="D16" s="11">
        <v>16</v>
      </c>
      <c r="E16" s="119">
        <f>D16/(B16+D16)*100</f>
        <v>69.565217391304344</v>
      </c>
      <c r="F16" s="12">
        <f>B16/D16*100</f>
        <v>43.75</v>
      </c>
      <c r="G16" s="11">
        <v>38</v>
      </c>
      <c r="H16" s="119">
        <f>G16/(G16+I16)*100</f>
        <v>44.705882352941181</v>
      </c>
      <c r="I16" s="11">
        <v>47</v>
      </c>
      <c r="J16" s="119">
        <f>I16/(G16+I16)*100</f>
        <v>55.294117647058826</v>
      </c>
      <c r="K16" s="12">
        <f>G16/I16*100</f>
        <v>80.851063829787222</v>
      </c>
    </row>
    <row r="17" spans="1:11" ht="30" customHeight="1" x14ac:dyDescent="0.25">
      <c r="A17" s="9" t="s">
        <v>150</v>
      </c>
      <c r="B17" s="11">
        <v>8</v>
      </c>
      <c r="C17" s="119">
        <f>B17/(B17+D17)*100</f>
        <v>34.782608695652172</v>
      </c>
      <c r="D17" s="11">
        <v>15</v>
      </c>
      <c r="E17" s="119">
        <f>D17/(B17+D17)*100</f>
        <v>65.217391304347828</v>
      </c>
      <c r="F17" s="12">
        <f>B17/D17*100</f>
        <v>53.333333333333336</v>
      </c>
      <c r="G17" s="11">
        <v>35</v>
      </c>
      <c r="H17" s="119">
        <f>G17/(G17+I17)*100</f>
        <v>47.945205479452049</v>
      </c>
      <c r="I17" s="11">
        <v>38</v>
      </c>
      <c r="J17" s="119">
        <f>I17/(G17+I17)*100</f>
        <v>52.054794520547944</v>
      </c>
      <c r="K17" s="12">
        <f>G17/I17*100</f>
        <v>92.10526315789474</v>
      </c>
    </row>
    <row r="18" spans="1:11" x14ac:dyDescent="0.25">
      <c r="A18" s="14" t="s">
        <v>52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</sheetData>
  <mergeCells count="8">
    <mergeCell ref="A1:K2"/>
    <mergeCell ref="A3:A4"/>
    <mergeCell ref="B3:F3"/>
    <mergeCell ref="G3:K3"/>
    <mergeCell ref="B4:C4"/>
    <mergeCell ref="D4:E4"/>
    <mergeCell ref="G4:H4"/>
    <mergeCell ref="I4:J4"/>
  </mergeCells>
  <phoneticPr fontId="2" type="noConversion"/>
  <pageMargins left="0.7" right="0.7" top="0.75" bottom="0.75" header="0.3" footer="0.3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8"/>
  <sheetViews>
    <sheetView zoomScale="60" zoomScaleNormal="60" workbookViewId="0">
      <selection activeCell="I29" sqref="I29:J29"/>
    </sheetView>
  </sheetViews>
  <sheetFormatPr defaultRowHeight="16.5" x14ac:dyDescent="0.25"/>
  <cols>
    <col min="1" max="1" width="14.75" customWidth="1"/>
    <col min="2" max="11" width="15.75" customWidth="1"/>
  </cols>
  <sheetData>
    <row r="1" spans="1:11" ht="21.6" customHeight="1" x14ac:dyDescent="0.25">
      <c r="A1" s="142" t="s">
        <v>71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8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s="13" customFormat="1" ht="30" customHeight="1" x14ac:dyDescent="0.25">
      <c r="A3" s="160" t="s">
        <v>0</v>
      </c>
      <c r="B3" s="169" t="s">
        <v>14</v>
      </c>
      <c r="C3" s="161"/>
      <c r="D3" s="161"/>
      <c r="E3" s="161"/>
      <c r="F3" s="161"/>
      <c r="G3" s="169" t="s">
        <v>15</v>
      </c>
      <c r="H3" s="161"/>
      <c r="I3" s="161"/>
      <c r="J3" s="161"/>
      <c r="K3" s="161"/>
    </row>
    <row r="4" spans="1:11" s="13" customFormat="1" ht="30" customHeight="1" x14ac:dyDescent="0.25">
      <c r="A4" s="162"/>
      <c r="B4" s="164" t="s">
        <v>3</v>
      </c>
      <c r="C4" s="165"/>
      <c r="D4" s="164" t="s">
        <v>4</v>
      </c>
      <c r="E4" s="165"/>
      <c r="F4" s="25" t="s">
        <v>20</v>
      </c>
      <c r="G4" s="164" t="s">
        <v>3</v>
      </c>
      <c r="H4" s="165"/>
      <c r="I4" s="164" t="s">
        <v>4</v>
      </c>
      <c r="J4" s="165"/>
      <c r="K4" s="25" t="s">
        <v>20</v>
      </c>
    </row>
    <row r="5" spans="1:11" ht="30" customHeight="1" x14ac:dyDescent="0.25">
      <c r="A5" s="24" t="s">
        <v>2</v>
      </c>
      <c r="B5" s="34" t="s">
        <v>49</v>
      </c>
      <c r="C5" s="84" t="s">
        <v>50</v>
      </c>
      <c r="D5" s="34" t="s">
        <v>49</v>
      </c>
      <c r="E5" s="84" t="s">
        <v>50</v>
      </c>
      <c r="F5" s="25" t="s">
        <v>5</v>
      </c>
      <c r="G5" s="34" t="s">
        <v>49</v>
      </c>
      <c r="H5" s="84" t="s">
        <v>50</v>
      </c>
      <c r="I5" s="34" t="s">
        <v>49</v>
      </c>
      <c r="J5" s="84" t="s">
        <v>50</v>
      </c>
      <c r="K5" s="25" t="s">
        <v>5</v>
      </c>
    </row>
    <row r="6" spans="1:11" s="13" customFormat="1" ht="30" customHeight="1" x14ac:dyDescent="0.25">
      <c r="A6" s="9" t="s">
        <v>80</v>
      </c>
      <c r="B6" s="11">
        <v>20</v>
      </c>
      <c r="C6" s="80">
        <v>76.923076923076934</v>
      </c>
      <c r="D6" s="11">
        <v>6</v>
      </c>
      <c r="E6" s="80">
        <v>23.076923076923077</v>
      </c>
      <c r="F6" s="12">
        <v>333.33333333333337</v>
      </c>
      <c r="G6" s="11">
        <v>241</v>
      </c>
      <c r="H6" s="80">
        <v>83.103448275862064</v>
      </c>
      <c r="I6" s="11">
        <v>49</v>
      </c>
      <c r="J6" s="80">
        <v>16.896551724137932</v>
      </c>
      <c r="K6" s="12">
        <v>491.83673469387753</v>
      </c>
    </row>
    <row r="7" spans="1:11" s="13" customFormat="1" ht="30" customHeight="1" x14ac:dyDescent="0.25">
      <c r="A7" s="9" t="s">
        <v>22</v>
      </c>
      <c r="B7" s="11">
        <v>16</v>
      </c>
      <c r="C7" s="80">
        <v>84.210526315789465</v>
      </c>
      <c r="D7" s="11">
        <v>3</v>
      </c>
      <c r="E7" s="80">
        <v>15.789473684210526</v>
      </c>
      <c r="F7" s="12">
        <v>533.33333333333326</v>
      </c>
      <c r="G7" s="11">
        <v>261</v>
      </c>
      <c r="H7" s="80">
        <v>87</v>
      </c>
      <c r="I7" s="11">
        <v>39</v>
      </c>
      <c r="J7" s="80">
        <v>13</v>
      </c>
      <c r="K7" s="12">
        <v>669.23076923076928</v>
      </c>
    </row>
    <row r="8" spans="1:11" s="13" customFormat="1" ht="30" customHeight="1" x14ac:dyDescent="0.25">
      <c r="A8" s="9" t="s">
        <v>24</v>
      </c>
      <c r="B8" s="11">
        <v>15</v>
      </c>
      <c r="C8" s="80">
        <v>83.333333333333343</v>
      </c>
      <c r="D8" s="11">
        <v>3</v>
      </c>
      <c r="E8" s="80">
        <v>16.666666666666664</v>
      </c>
      <c r="F8" s="12">
        <v>500</v>
      </c>
      <c r="G8" s="11">
        <v>232</v>
      </c>
      <c r="H8" s="80">
        <v>87.547169811320757</v>
      </c>
      <c r="I8" s="11">
        <v>33</v>
      </c>
      <c r="J8" s="80">
        <v>12.452830188679245</v>
      </c>
      <c r="K8" s="12">
        <v>703.030303030303</v>
      </c>
    </row>
    <row r="9" spans="1:11" s="13" customFormat="1" ht="30" customHeight="1" x14ac:dyDescent="0.25">
      <c r="A9" s="9" t="s">
        <v>44</v>
      </c>
      <c r="B9" s="11">
        <v>13</v>
      </c>
      <c r="C9" s="80">
        <v>81.25</v>
      </c>
      <c r="D9" s="11">
        <v>3</v>
      </c>
      <c r="E9" s="80">
        <v>18.75</v>
      </c>
      <c r="F9" s="12">
        <v>433.33333333333331</v>
      </c>
      <c r="G9" s="11">
        <v>169</v>
      </c>
      <c r="H9" s="80">
        <v>86.666666666666671</v>
      </c>
      <c r="I9" s="11">
        <v>26</v>
      </c>
      <c r="J9" s="80">
        <v>13.333333333333334</v>
      </c>
      <c r="K9" s="12">
        <v>650</v>
      </c>
    </row>
    <row r="10" spans="1:11" s="13" customFormat="1" ht="30" customHeight="1" x14ac:dyDescent="0.25">
      <c r="A10" s="9" t="s">
        <v>81</v>
      </c>
      <c r="B10" s="11">
        <v>16</v>
      </c>
      <c r="C10" s="80">
        <v>76.19047619047619</v>
      </c>
      <c r="D10" s="11">
        <v>5</v>
      </c>
      <c r="E10" s="80">
        <v>23.809523809523807</v>
      </c>
      <c r="F10" s="12">
        <v>320</v>
      </c>
      <c r="G10" s="11">
        <v>138</v>
      </c>
      <c r="H10" s="80">
        <v>85.714285714285708</v>
      </c>
      <c r="I10" s="11">
        <v>23</v>
      </c>
      <c r="J10" s="80">
        <v>14.285714285714285</v>
      </c>
      <c r="K10" s="12">
        <v>600</v>
      </c>
    </row>
    <row r="11" spans="1:11" s="13" customFormat="1" ht="30" customHeight="1" x14ac:dyDescent="0.25">
      <c r="A11" s="56" t="s">
        <v>142</v>
      </c>
      <c r="B11" s="15">
        <v>16</v>
      </c>
      <c r="C11" s="85">
        <v>91.666666666666657</v>
      </c>
      <c r="D11" s="15">
        <v>17</v>
      </c>
      <c r="E11" s="85">
        <v>8.3333333333333321</v>
      </c>
      <c r="F11" s="16">
        <v>1100</v>
      </c>
      <c r="G11" s="15">
        <v>80</v>
      </c>
      <c r="H11" s="85">
        <v>82.474226804123703</v>
      </c>
      <c r="I11" s="15">
        <v>17</v>
      </c>
      <c r="J11" s="85">
        <v>17.525773195876287</v>
      </c>
      <c r="K11" s="16">
        <v>470.58823529411768</v>
      </c>
    </row>
    <row r="12" spans="1:11" s="13" customFormat="1" ht="30" customHeight="1" x14ac:dyDescent="0.25">
      <c r="A12" s="9" t="s">
        <v>138</v>
      </c>
      <c r="B12" s="11">
        <v>12</v>
      </c>
      <c r="C12" s="80">
        <v>57.142857142857139</v>
      </c>
      <c r="D12" s="11">
        <v>9</v>
      </c>
      <c r="E12" s="80">
        <v>42.857142857142854</v>
      </c>
      <c r="F12" s="12">
        <v>133.33333333333331</v>
      </c>
      <c r="G12" s="11">
        <v>77</v>
      </c>
      <c r="H12" s="80">
        <v>80.208333333333343</v>
      </c>
      <c r="I12" s="11">
        <v>19</v>
      </c>
      <c r="J12" s="80">
        <v>19.791666666666664</v>
      </c>
      <c r="K12" s="12">
        <v>405.26315789473682</v>
      </c>
    </row>
    <row r="13" spans="1:11" s="58" customFormat="1" ht="30" customHeight="1" x14ac:dyDescent="0.25">
      <c r="A13" s="9" t="s">
        <v>141</v>
      </c>
      <c r="B13" s="11">
        <v>9</v>
      </c>
      <c r="C13" s="119">
        <v>75</v>
      </c>
      <c r="D13" s="11">
        <v>3</v>
      </c>
      <c r="E13" s="119">
        <v>25</v>
      </c>
      <c r="F13" s="12">
        <v>300</v>
      </c>
      <c r="G13" s="11">
        <v>81</v>
      </c>
      <c r="H13" s="119">
        <v>82.653061224489804</v>
      </c>
      <c r="I13" s="11">
        <v>17</v>
      </c>
      <c r="J13" s="119">
        <v>17.346938775510203</v>
      </c>
      <c r="K13" s="12">
        <v>476.47058823529409</v>
      </c>
    </row>
    <row r="14" spans="1:11" s="58" customFormat="1" ht="30" customHeight="1" x14ac:dyDescent="0.25">
      <c r="A14" s="9" t="s">
        <v>146</v>
      </c>
      <c r="B14" s="11">
        <v>6</v>
      </c>
      <c r="C14" s="119">
        <v>75</v>
      </c>
      <c r="D14" s="11">
        <v>6</v>
      </c>
      <c r="E14" s="119">
        <v>25</v>
      </c>
      <c r="F14" s="12">
        <v>300</v>
      </c>
      <c r="G14" s="11">
        <v>82</v>
      </c>
      <c r="H14" s="119">
        <v>81.188118811881196</v>
      </c>
      <c r="I14" s="11">
        <v>19</v>
      </c>
      <c r="J14" s="119">
        <v>18.811881188118811</v>
      </c>
      <c r="K14" s="12">
        <v>431.57894736842104</v>
      </c>
    </row>
    <row r="15" spans="1:11" s="58" customFormat="1" ht="30" customHeight="1" x14ac:dyDescent="0.25">
      <c r="A15" s="9" t="s">
        <v>148</v>
      </c>
      <c r="B15" s="11">
        <v>9</v>
      </c>
      <c r="C15" s="119">
        <f>B15/(B15+D15)*100</f>
        <v>64.285714285714292</v>
      </c>
      <c r="D15" s="11">
        <v>5</v>
      </c>
      <c r="E15" s="119">
        <f>D15/(B15+D15)*100</f>
        <v>35.714285714285715</v>
      </c>
      <c r="F15" s="12">
        <f>B15/D15*100</f>
        <v>180</v>
      </c>
      <c r="G15" s="11">
        <v>85</v>
      </c>
      <c r="H15" s="119">
        <f>G15/(G15+I15)*100</f>
        <v>83.333333333333343</v>
      </c>
      <c r="I15" s="11">
        <v>17</v>
      </c>
      <c r="J15" s="119">
        <f>I15/(G15+I15)*100</f>
        <v>16.666666666666664</v>
      </c>
      <c r="K15" s="12">
        <f>G15/I15*100</f>
        <v>500</v>
      </c>
    </row>
    <row r="16" spans="1:11" s="58" customFormat="1" ht="30" customHeight="1" x14ac:dyDescent="0.25">
      <c r="A16" s="9" t="s">
        <v>150</v>
      </c>
      <c r="B16" s="11">
        <v>10</v>
      </c>
      <c r="C16" s="119">
        <f>B16/(B16+D16)*100</f>
        <v>71.428571428571431</v>
      </c>
      <c r="D16" s="11">
        <v>4</v>
      </c>
      <c r="E16" s="119">
        <f>D16/(B16+D16)*100</f>
        <v>28.571428571428569</v>
      </c>
      <c r="F16" s="12">
        <f>B16/D16*100</f>
        <v>250</v>
      </c>
      <c r="G16" s="11">
        <v>92</v>
      </c>
      <c r="H16" s="119">
        <f>G16/(G16+I16)*100</f>
        <v>86.79245283018868</v>
      </c>
      <c r="I16" s="11">
        <v>14</v>
      </c>
      <c r="J16" s="119">
        <f>I16/(G16+I16)*100</f>
        <v>13.20754716981132</v>
      </c>
      <c r="K16" s="12">
        <f>G16/I16*100</f>
        <v>657.14285714285711</v>
      </c>
    </row>
    <row r="17" spans="1:11" s="58" customFormat="1" ht="30" customHeight="1" x14ac:dyDescent="0.25">
      <c r="A17" s="9" t="s">
        <v>156</v>
      </c>
      <c r="B17" s="11">
        <v>8</v>
      </c>
      <c r="C17" s="119">
        <f>B17/(B17+D17)*100</f>
        <v>66.666666666666657</v>
      </c>
      <c r="D17" s="11">
        <v>4</v>
      </c>
      <c r="E17" s="119">
        <f>D17/(B17+D17)*100</f>
        <v>33.333333333333329</v>
      </c>
      <c r="F17" s="12">
        <f>B17/D17*100</f>
        <v>200</v>
      </c>
      <c r="G17" s="11">
        <v>100</v>
      </c>
      <c r="H17" s="119">
        <f>G17/(G17+I17)*100</f>
        <v>90.909090909090907</v>
      </c>
      <c r="I17" s="11">
        <v>10</v>
      </c>
      <c r="J17" s="119">
        <f>I17/(G17+I17)*100</f>
        <v>9.0909090909090917</v>
      </c>
      <c r="K17" s="12">
        <f>G17/I17*100</f>
        <v>1000</v>
      </c>
    </row>
    <row r="18" spans="1:11" s="58" customFormat="1" x14ac:dyDescent="0.25">
      <c r="A18" s="57" t="s">
        <v>82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</sheetData>
  <sheetProtection formatCells="0" formatColumns="0" formatRows="0" insertColumns="0" insertRows="0" insertHyperlinks="0" deleteColumns="0" deleteRows="0" sort="0" autoFilter="0" pivotTables="0"/>
  <customSheetViews>
    <customSheetView guid="{7DFD63D5-1C90-4CFE-AA5E-CF0A71227AAB}" topLeftCell="A31">
      <selection activeCell="L39" sqref="L39"/>
      <pageMargins left="0.70866141732283472" right="0.51181102362204722" top="0.55118110236220474" bottom="0.55118110236220474" header="0.31496062992125984" footer="0.31496062992125984"/>
      <pageSetup paperSize="9" orientation="portrait" r:id="rId1"/>
    </customSheetView>
  </customSheetViews>
  <mergeCells count="8">
    <mergeCell ref="I4:J4"/>
    <mergeCell ref="G3:K3"/>
    <mergeCell ref="A1:K2"/>
    <mergeCell ref="A3:A4"/>
    <mergeCell ref="B3:F3"/>
    <mergeCell ref="B4:C4"/>
    <mergeCell ref="D4:E4"/>
    <mergeCell ref="G4:H4"/>
  </mergeCells>
  <phoneticPr fontId="2" type="noConversion"/>
  <pageMargins left="0.70866141732283472" right="0.51181102362204722" top="0.55118110236220474" bottom="0.55118110236220474" header="0.31496062992125984" footer="0.31496062992125984"/>
  <pageSetup paperSize="9" scale="77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"/>
  <sheetViews>
    <sheetView zoomScale="60" zoomScaleNormal="60" workbookViewId="0">
      <selection activeCell="F29" sqref="F29"/>
    </sheetView>
  </sheetViews>
  <sheetFormatPr defaultRowHeight="16.5" x14ac:dyDescent="0.25"/>
  <cols>
    <col min="1" max="1" width="15.75" customWidth="1"/>
    <col min="2" max="2" width="15.75" style="3" customWidth="1"/>
    <col min="3" max="3" width="15.625" style="3" customWidth="1"/>
    <col min="4" max="4" width="15.75" style="3" customWidth="1"/>
    <col min="5" max="5" width="15.5" style="3" customWidth="1"/>
    <col min="6" max="7" width="15.75" customWidth="1"/>
  </cols>
  <sheetData>
    <row r="1" spans="1:7" ht="21.6" customHeight="1" x14ac:dyDescent="0.25">
      <c r="A1" s="142" t="s">
        <v>87</v>
      </c>
      <c r="B1" s="142"/>
      <c r="C1" s="142"/>
      <c r="D1" s="142"/>
      <c r="E1" s="142"/>
      <c r="F1" s="142"/>
      <c r="G1" s="142"/>
    </row>
    <row r="2" spans="1:7" ht="21.6" customHeight="1" x14ac:dyDescent="0.25">
      <c r="A2" s="159"/>
      <c r="B2" s="159"/>
      <c r="C2" s="159"/>
      <c r="D2" s="159"/>
      <c r="E2" s="159"/>
      <c r="F2" s="159"/>
      <c r="G2" s="159"/>
    </row>
    <row r="3" spans="1:7" ht="30" customHeight="1" x14ac:dyDescent="0.25">
      <c r="A3" s="174" t="s">
        <v>86</v>
      </c>
      <c r="B3" s="176" t="s">
        <v>19</v>
      </c>
      <c r="C3" s="172" t="s">
        <v>83</v>
      </c>
      <c r="D3" s="173"/>
      <c r="E3" s="170" t="s">
        <v>84</v>
      </c>
      <c r="F3" s="171"/>
      <c r="G3" s="178" t="s">
        <v>94</v>
      </c>
    </row>
    <row r="4" spans="1:7" s="2" customFormat="1" ht="30" customHeight="1" x14ac:dyDescent="0.25">
      <c r="A4" s="175"/>
      <c r="B4" s="177"/>
      <c r="C4" s="52" t="s">
        <v>85</v>
      </c>
      <c r="D4" s="86" t="s">
        <v>134</v>
      </c>
      <c r="E4" s="132" t="s">
        <v>85</v>
      </c>
      <c r="F4" s="88" t="s">
        <v>133</v>
      </c>
      <c r="G4" s="179"/>
    </row>
    <row r="5" spans="1:7" ht="30" customHeight="1" x14ac:dyDescent="0.25">
      <c r="A5" s="49" t="s">
        <v>78</v>
      </c>
      <c r="B5" s="48">
        <v>461</v>
      </c>
      <c r="C5" s="46">
        <v>337</v>
      </c>
      <c r="D5" s="87">
        <f t="shared" ref="D5:D13" si="0">C5/B5*100</f>
        <v>73.101952277657261</v>
      </c>
      <c r="E5" s="133">
        <v>124</v>
      </c>
      <c r="F5" s="89">
        <f t="shared" ref="F5:F13" si="1">E5/B5*100</f>
        <v>26.898047722342731</v>
      </c>
      <c r="G5" s="55">
        <f t="shared" ref="G5:G13" si="2">+C5/+E5*100</f>
        <v>271.77419354838707</v>
      </c>
    </row>
    <row r="6" spans="1:7" ht="30" customHeight="1" x14ac:dyDescent="0.25">
      <c r="A6" s="49" t="s">
        <v>21</v>
      </c>
      <c r="B6" s="48">
        <v>453</v>
      </c>
      <c r="C6" s="46">
        <v>333</v>
      </c>
      <c r="D6" s="87">
        <f t="shared" si="0"/>
        <v>73.509933774834437</v>
      </c>
      <c r="E6" s="133">
        <v>120</v>
      </c>
      <c r="F6" s="89">
        <f t="shared" si="1"/>
        <v>26.490066225165563</v>
      </c>
      <c r="G6" s="55">
        <f t="shared" si="2"/>
        <v>277.5</v>
      </c>
    </row>
    <row r="7" spans="1:7" ht="30" customHeight="1" x14ac:dyDescent="0.25">
      <c r="A7" s="49" t="s">
        <v>23</v>
      </c>
      <c r="B7" s="48">
        <v>401</v>
      </c>
      <c r="C7" s="46">
        <v>296</v>
      </c>
      <c r="D7" s="87">
        <f t="shared" si="0"/>
        <v>73.815461346633413</v>
      </c>
      <c r="E7" s="133">
        <v>105</v>
      </c>
      <c r="F7" s="89">
        <f t="shared" si="1"/>
        <v>26.184538653366584</v>
      </c>
      <c r="G7" s="55">
        <f t="shared" si="2"/>
        <v>281.90476190476193</v>
      </c>
    </row>
    <row r="8" spans="1:7" ht="30" customHeight="1" x14ac:dyDescent="0.25">
      <c r="A8" s="49" t="s">
        <v>27</v>
      </c>
      <c r="B8" s="48">
        <v>398</v>
      </c>
      <c r="C8" s="46">
        <v>302</v>
      </c>
      <c r="D8" s="87">
        <f t="shared" si="0"/>
        <v>75.879396984924625</v>
      </c>
      <c r="E8" s="133">
        <v>96</v>
      </c>
      <c r="F8" s="89">
        <f t="shared" si="1"/>
        <v>24.120603015075375</v>
      </c>
      <c r="G8" s="55">
        <f t="shared" si="2"/>
        <v>314.58333333333337</v>
      </c>
    </row>
    <row r="9" spans="1:7" ht="30" customHeight="1" x14ac:dyDescent="0.25">
      <c r="A9" s="49" t="s">
        <v>79</v>
      </c>
      <c r="B9" s="48">
        <v>407</v>
      </c>
      <c r="C9" s="46">
        <v>321</v>
      </c>
      <c r="D9" s="87">
        <f t="shared" si="0"/>
        <v>78.86977886977887</v>
      </c>
      <c r="E9" s="133">
        <v>86</v>
      </c>
      <c r="F9" s="89">
        <f t="shared" si="1"/>
        <v>21.13022113022113</v>
      </c>
      <c r="G9" s="55">
        <f t="shared" si="2"/>
        <v>373.25581395348837</v>
      </c>
    </row>
    <row r="10" spans="1:7" ht="30" customHeight="1" x14ac:dyDescent="0.25">
      <c r="A10" s="49" t="s">
        <v>135</v>
      </c>
      <c r="B10" s="48">
        <v>415</v>
      </c>
      <c r="C10" s="47">
        <v>324</v>
      </c>
      <c r="D10" s="87">
        <f t="shared" si="0"/>
        <v>78.07228915662651</v>
      </c>
      <c r="E10" s="133">
        <v>91</v>
      </c>
      <c r="F10" s="89">
        <f t="shared" si="1"/>
        <v>21.927710843373493</v>
      </c>
      <c r="G10" s="55">
        <f t="shared" si="2"/>
        <v>356.04395604395603</v>
      </c>
    </row>
    <row r="11" spans="1:7" ht="30" customHeight="1" x14ac:dyDescent="0.25">
      <c r="A11" s="49" t="s">
        <v>137</v>
      </c>
      <c r="B11" s="48">
        <v>411</v>
      </c>
      <c r="C11" s="48">
        <v>311</v>
      </c>
      <c r="D11" s="87">
        <f t="shared" si="0"/>
        <v>75.669099756690997</v>
      </c>
      <c r="E11" s="133">
        <v>100</v>
      </c>
      <c r="F11" s="89">
        <f t="shared" si="1"/>
        <v>24.330900243309003</v>
      </c>
      <c r="G11" s="55">
        <f t="shared" si="2"/>
        <v>311</v>
      </c>
    </row>
    <row r="12" spans="1:7" ht="30" customHeight="1" x14ac:dyDescent="0.25">
      <c r="A12" s="49" t="s">
        <v>140</v>
      </c>
      <c r="B12" s="48">
        <v>408</v>
      </c>
      <c r="C12" s="48">
        <v>311</v>
      </c>
      <c r="D12" s="87">
        <f t="shared" si="0"/>
        <v>76.225490196078425</v>
      </c>
      <c r="E12" s="133">
        <v>97</v>
      </c>
      <c r="F12" s="89">
        <f t="shared" si="1"/>
        <v>23.774509803921568</v>
      </c>
      <c r="G12" s="55">
        <f t="shared" si="2"/>
        <v>320.61855670103097</v>
      </c>
    </row>
    <row r="13" spans="1:7" ht="30" customHeight="1" x14ac:dyDescent="0.25">
      <c r="A13" s="49" t="s">
        <v>145</v>
      </c>
      <c r="B13" s="48">
        <v>361</v>
      </c>
      <c r="C13" s="48">
        <v>275</v>
      </c>
      <c r="D13" s="87">
        <f t="shared" si="0"/>
        <v>76.177285318559569</v>
      </c>
      <c r="E13" s="133">
        <v>86</v>
      </c>
      <c r="F13" s="89">
        <f t="shared" si="1"/>
        <v>23.822714681440445</v>
      </c>
      <c r="G13" s="55">
        <f t="shared" si="2"/>
        <v>319.76744186046511</v>
      </c>
    </row>
    <row r="14" spans="1:7" ht="30" customHeight="1" x14ac:dyDescent="0.25">
      <c r="A14" s="49" t="s">
        <v>147</v>
      </c>
      <c r="B14" s="48">
        <f t="shared" ref="B14:B15" si="3">C14+E14</f>
        <v>351</v>
      </c>
      <c r="C14" s="48">
        <v>272</v>
      </c>
      <c r="D14" s="87">
        <f>C14/B14*100</f>
        <v>77.492877492877483</v>
      </c>
      <c r="E14" s="133">
        <v>79</v>
      </c>
      <c r="F14" s="89">
        <f>E14/B14*100</f>
        <v>22.507122507122507</v>
      </c>
      <c r="G14" s="55">
        <f>+C14/+E14*100</f>
        <v>344.30379746835445</v>
      </c>
    </row>
    <row r="15" spans="1:7" ht="30" customHeight="1" x14ac:dyDescent="0.25">
      <c r="A15" s="49" t="s">
        <v>149</v>
      </c>
      <c r="B15" s="48">
        <f t="shared" si="3"/>
        <v>352</v>
      </c>
      <c r="C15" s="48">
        <v>269</v>
      </c>
      <c r="D15" s="87">
        <f>C15/B15*100</f>
        <v>76.420454545454547</v>
      </c>
      <c r="E15" s="133">
        <v>83</v>
      </c>
      <c r="F15" s="89">
        <f>E15/B15*100</f>
        <v>23.579545454545457</v>
      </c>
      <c r="G15" s="55">
        <f>+C15/+E15*100</f>
        <v>324.09638554216866</v>
      </c>
    </row>
    <row r="16" spans="1:7" ht="30" customHeight="1" x14ac:dyDescent="0.25">
      <c r="A16" s="49" t="s">
        <v>151</v>
      </c>
      <c r="B16" s="48">
        <v>347</v>
      </c>
      <c r="C16" s="48">
        <v>264</v>
      </c>
      <c r="D16" s="87">
        <f>C16/B16*100</f>
        <v>76.080691642651303</v>
      </c>
      <c r="E16" s="133">
        <v>83</v>
      </c>
      <c r="F16" s="89">
        <f>E16/B16*100</f>
        <v>23.919308357348704</v>
      </c>
      <c r="G16" s="55">
        <f>+C16/+E16*100</f>
        <v>318.07228915662648</v>
      </c>
    </row>
    <row r="18" spans="2:5" x14ac:dyDescent="0.25">
      <c r="B18"/>
      <c r="C18"/>
      <c r="D18"/>
      <c r="E18"/>
    </row>
    <row r="19" spans="2:5" x14ac:dyDescent="0.25">
      <c r="B19"/>
      <c r="C19"/>
      <c r="D19"/>
      <c r="E19"/>
    </row>
    <row r="30" spans="2:5" ht="288.60000000000002" customHeight="1" x14ac:dyDescent="0.25"/>
  </sheetData>
  <customSheetViews>
    <customSheetView guid="{7DFD63D5-1C90-4CFE-AA5E-CF0A71227AAB}">
      <pageMargins left="0.7" right="0.7" top="0.75" bottom="0.75" header="0.3" footer="0.3"/>
    </customSheetView>
  </customSheetViews>
  <mergeCells count="6">
    <mergeCell ref="A1:G2"/>
    <mergeCell ref="E3:F3"/>
    <mergeCell ref="C3:D3"/>
    <mergeCell ref="A3:A4"/>
    <mergeCell ref="B3:B4"/>
    <mergeCell ref="G3:G4"/>
  </mergeCells>
  <phoneticPr fontId="13" type="noConversion"/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48"/>
  <sheetViews>
    <sheetView topLeftCell="P1" zoomScale="60" zoomScaleNormal="60" workbookViewId="0">
      <selection activeCell="AL25" sqref="AL25"/>
    </sheetView>
  </sheetViews>
  <sheetFormatPr defaultRowHeight="16.5" x14ac:dyDescent="0.25"/>
  <cols>
    <col min="1" max="1" width="15.25" customWidth="1"/>
    <col min="2" max="2" width="7.875" customWidth="1"/>
    <col min="3" max="4" width="7.75" customWidth="1"/>
    <col min="5" max="5" width="10.75" customWidth="1"/>
    <col min="6" max="7" width="5.75" customWidth="1"/>
    <col min="8" max="8" width="10.75" customWidth="1"/>
    <col min="9" max="10" width="5.75" customWidth="1"/>
    <col min="11" max="11" width="10.75" customWidth="1"/>
    <col min="12" max="13" width="5.75" customWidth="1"/>
    <col min="14" max="14" width="10.75" customWidth="1"/>
    <col min="15" max="16" width="5.75" customWidth="1"/>
    <col min="17" max="17" width="10.75" customWidth="1"/>
    <col min="18" max="19" width="5.75" customWidth="1"/>
    <col min="20" max="20" width="10.75" customWidth="1"/>
    <col min="21" max="22" width="5.75" customWidth="1"/>
    <col min="23" max="23" width="10.75" customWidth="1"/>
    <col min="24" max="25" width="5.75" customWidth="1"/>
    <col min="26" max="26" width="10.75" customWidth="1"/>
    <col min="27" max="28" width="5.75" customWidth="1"/>
    <col min="29" max="29" width="13.5" customWidth="1"/>
    <col min="30" max="31" width="5.75" customWidth="1"/>
    <col min="32" max="32" width="10.75" customWidth="1"/>
    <col min="33" max="34" width="5.75" customWidth="1"/>
    <col min="35" max="35" width="10.75" customWidth="1"/>
    <col min="36" max="37" width="5.75" customWidth="1"/>
    <col min="38" max="38" width="10.75" customWidth="1"/>
  </cols>
  <sheetData>
    <row r="1" spans="1:39" ht="21.6" customHeight="1" x14ac:dyDescent="0.25">
      <c r="A1" s="142" t="s">
        <v>129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</row>
    <row r="2" spans="1:39" x14ac:dyDescent="0.25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</row>
    <row r="3" spans="1:39" s="20" customFormat="1" ht="30" customHeight="1" x14ac:dyDescent="0.25">
      <c r="A3" s="189" t="s">
        <v>113</v>
      </c>
      <c r="B3" s="183" t="s">
        <v>115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5"/>
      <c r="AM3" s="64"/>
    </row>
    <row r="4" spans="1:39" s="20" customFormat="1" ht="30" customHeight="1" x14ac:dyDescent="0.25">
      <c r="A4" s="190"/>
      <c r="B4" s="180" t="s">
        <v>114</v>
      </c>
      <c r="C4" s="181"/>
      <c r="D4" s="181"/>
      <c r="E4" s="182"/>
      <c r="F4" s="181" t="s">
        <v>102</v>
      </c>
      <c r="G4" s="181"/>
      <c r="H4" s="182"/>
      <c r="I4" s="181" t="s">
        <v>103</v>
      </c>
      <c r="J4" s="181"/>
      <c r="K4" s="182"/>
      <c r="L4" s="181" t="s">
        <v>104</v>
      </c>
      <c r="M4" s="181"/>
      <c r="N4" s="187"/>
      <c r="O4" s="181" t="s">
        <v>105</v>
      </c>
      <c r="P4" s="181"/>
      <c r="Q4" s="187"/>
      <c r="R4" s="181" t="s">
        <v>106</v>
      </c>
      <c r="S4" s="181"/>
      <c r="T4" s="187"/>
      <c r="U4" s="181" t="s">
        <v>107</v>
      </c>
      <c r="V4" s="181"/>
      <c r="W4" s="187"/>
      <c r="X4" s="181" t="s">
        <v>108</v>
      </c>
      <c r="Y4" s="181"/>
      <c r="Z4" s="187"/>
      <c r="AA4" s="181" t="s">
        <v>109</v>
      </c>
      <c r="AB4" s="181"/>
      <c r="AC4" s="187"/>
      <c r="AD4" s="181" t="s">
        <v>110</v>
      </c>
      <c r="AE4" s="181"/>
      <c r="AF4" s="187"/>
      <c r="AG4" s="181" t="s">
        <v>111</v>
      </c>
      <c r="AH4" s="181"/>
      <c r="AI4" s="187"/>
      <c r="AJ4" s="181" t="s">
        <v>112</v>
      </c>
      <c r="AK4" s="181"/>
      <c r="AL4" s="188"/>
    </row>
    <row r="5" spans="1:39" s="20" customFormat="1" ht="30" customHeight="1" x14ac:dyDescent="0.25">
      <c r="A5" s="63" t="s">
        <v>88</v>
      </c>
      <c r="B5" s="63" t="s">
        <v>91</v>
      </c>
      <c r="C5" s="65" t="s">
        <v>34</v>
      </c>
      <c r="D5" s="66" t="s">
        <v>35</v>
      </c>
      <c r="E5" s="92" t="s">
        <v>20</v>
      </c>
      <c r="F5" s="67" t="s">
        <v>38</v>
      </c>
      <c r="G5" s="67" t="s">
        <v>39</v>
      </c>
      <c r="H5" s="92" t="s">
        <v>20</v>
      </c>
      <c r="I5" s="67" t="s">
        <v>38</v>
      </c>
      <c r="J5" s="67" t="s">
        <v>39</v>
      </c>
      <c r="K5" s="92" t="s">
        <v>20</v>
      </c>
      <c r="L5" s="67" t="s">
        <v>38</v>
      </c>
      <c r="M5" s="67" t="s">
        <v>39</v>
      </c>
      <c r="N5" s="92" t="s">
        <v>20</v>
      </c>
      <c r="O5" s="67" t="s">
        <v>38</v>
      </c>
      <c r="P5" s="67" t="s">
        <v>39</v>
      </c>
      <c r="Q5" s="92" t="s">
        <v>20</v>
      </c>
      <c r="R5" s="67" t="s">
        <v>38</v>
      </c>
      <c r="S5" s="67" t="s">
        <v>39</v>
      </c>
      <c r="T5" s="92" t="s">
        <v>20</v>
      </c>
      <c r="U5" s="67" t="s">
        <v>38</v>
      </c>
      <c r="V5" s="67" t="s">
        <v>39</v>
      </c>
      <c r="W5" s="92" t="s">
        <v>20</v>
      </c>
      <c r="X5" s="67" t="s">
        <v>38</v>
      </c>
      <c r="Y5" s="67" t="s">
        <v>39</v>
      </c>
      <c r="Z5" s="92" t="s">
        <v>20</v>
      </c>
      <c r="AA5" s="67" t="s">
        <v>38</v>
      </c>
      <c r="AB5" s="67" t="s">
        <v>39</v>
      </c>
      <c r="AC5" s="92" t="s">
        <v>20</v>
      </c>
      <c r="AD5" s="67" t="s">
        <v>38</v>
      </c>
      <c r="AE5" s="67" t="s">
        <v>39</v>
      </c>
      <c r="AF5" s="92" t="s">
        <v>20</v>
      </c>
      <c r="AG5" s="67" t="s">
        <v>38</v>
      </c>
      <c r="AH5" s="67" t="s">
        <v>39</v>
      </c>
      <c r="AI5" s="92" t="s">
        <v>20</v>
      </c>
      <c r="AJ5" s="67" t="s">
        <v>38</v>
      </c>
      <c r="AK5" s="67" t="s">
        <v>39</v>
      </c>
      <c r="AL5" s="90" t="s">
        <v>20</v>
      </c>
    </row>
    <row r="6" spans="1:39" s="20" customFormat="1" ht="30" customHeight="1" x14ac:dyDescent="0.25">
      <c r="A6" s="18" t="s">
        <v>78</v>
      </c>
      <c r="B6" s="60">
        <v>223</v>
      </c>
      <c r="C6" s="17">
        <v>153</v>
      </c>
      <c r="D6" s="17">
        <v>70</v>
      </c>
      <c r="E6" s="87">
        <v>218.57142857142856</v>
      </c>
      <c r="F6" s="17">
        <v>38</v>
      </c>
      <c r="G6" s="17">
        <v>14</v>
      </c>
      <c r="H6" s="87">
        <v>271.42857142857144</v>
      </c>
      <c r="I6" s="68">
        <v>18</v>
      </c>
      <c r="J6" s="69">
        <v>13</v>
      </c>
      <c r="K6" s="87">
        <v>321.79487179487177</v>
      </c>
      <c r="L6" s="68">
        <v>11</v>
      </c>
      <c r="M6" s="69">
        <v>6</v>
      </c>
      <c r="N6" s="87">
        <v>183.33333333333331</v>
      </c>
      <c r="O6" s="69">
        <v>1</v>
      </c>
      <c r="P6" s="69">
        <v>6</v>
      </c>
      <c r="Q6" s="87">
        <v>16.666666666666664</v>
      </c>
      <c r="R6" s="69">
        <v>8</v>
      </c>
      <c r="S6" s="69">
        <v>4</v>
      </c>
      <c r="T6" s="87">
        <v>200</v>
      </c>
      <c r="U6" s="70">
        <v>5</v>
      </c>
      <c r="V6" s="70">
        <v>1</v>
      </c>
      <c r="W6" s="87">
        <v>500</v>
      </c>
      <c r="X6" s="70">
        <v>4</v>
      </c>
      <c r="Y6" s="70">
        <v>2</v>
      </c>
      <c r="Z6" s="93">
        <v>200</v>
      </c>
      <c r="AA6" s="69">
        <v>18</v>
      </c>
      <c r="AB6" s="69">
        <v>1</v>
      </c>
      <c r="AC6" s="87">
        <v>1800</v>
      </c>
      <c r="AD6" s="69">
        <v>6</v>
      </c>
      <c r="AE6" s="69">
        <v>0</v>
      </c>
      <c r="AF6" s="87">
        <v>0</v>
      </c>
      <c r="AG6" s="17">
        <v>2</v>
      </c>
      <c r="AH6" s="17">
        <v>5</v>
      </c>
      <c r="AI6" s="87">
        <v>40</v>
      </c>
      <c r="AJ6" s="69">
        <v>42</v>
      </c>
      <c r="AK6" s="71">
        <v>18</v>
      </c>
      <c r="AL6" s="87">
        <v>233.33333333333334</v>
      </c>
    </row>
    <row r="7" spans="1:39" s="20" customFormat="1" ht="30" customHeight="1" x14ac:dyDescent="0.25">
      <c r="A7" s="18" t="s">
        <v>21</v>
      </c>
      <c r="B7" s="60">
        <v>209</v>
      </c>
      <c r="C7" s="17">
        <v>139</v>
      </c>
      <c r="D7" s="17">
        <v>70</v>
      </c>
      <c r="E7" s="87">
        <v>198.57142857142858</v>
      </c>
      <c r="F7" s="17">
        <v>43</v>
      </c>
      <c r="G7" s="17">
        <v>16</v>
      </c>
      <c r="H7" s="87">
        <v>268.75</v>
      </c>
      <c r="I7" s="68">
        <v>20</v>
      </c>
      <c r="J7" s="69">
        <v>15</v>
      </c>
      <c r="K7" s="87">
        <v>250</v>
      </c>
      <c r="L7" s="68">
        <v>7</v>
      </c>
      <c r="M7" s="69">
        <v>6</v>
      </c>
      <c r="N7" s="87">
        <v>116.66666666666667</v>
      </c>
      <c r="O7" s="69">
        <v>7</v>
      </c>
      <c r="P7" s="69">
        <v>8</v>
      </c>
      <c r="Q7" s="87">
        <v>87.5</v>
      </c>
      <c r="R7" s="69">
        <v>11</v>
      </c>
      <c r="S7" s="69">
        <v>2</v>
      </c>
      <c r="T7" s="87">
        <v>550</v>
      </c>
      <c r="U7" s="70">
        <v>6</v>
      </c>
      <c r="V7" s="70">
        <v>1</v>
      </c>
      <c r="W7" s="87">
        <v>600</v>
      </c>
      <c r="X7" s="70">
        <v>1</v>
      </c>
      <c r="Y7" s="70">
        <v>1</v>
      </c>
      <c r="Z7" s="93">
        <v>100</v>
      </c>
      <c r="AA7" s="69">
        <v>5</v>
      </c>
      <c r="AB7" s="69">
        <v>1</v>
      </c>
      <c r="AC7" s="87">
        <v>500</v>
      </c>
      <c r="AD7" s="69">
        <v>7</v>
      </c>
      <c r="AE7" s="69">
        <v>2</v>
      </c>
      <c r="AF7" s="87">
        <v>350</v>
      </c>
      <c r="AG7" s="17">
        <v>4</v>
      </c>
      <c r="AH7" s="17">
        <v>2</v>
      </c>
      <c r="AI7" s="87">
        <v>200</v>
      </c>
      <c r="AJ7" s="69">
        <v>28</v>
      </c>
      <c r="AK7" s="71">
        <v>16</v>
      </c>
      <c r="AL7" s="87">
        <v>175</v>
      </c>
    </row>
    <row r="8" spans="1:39" s="20" customFormat="1" ht="30" customHeight="1" x14ac:dyDescent="0.25">
      <c r="A8" s="18" t="s">
        <v>23</v>
      </c>
      <c r="B8" s="60">
        <v>234</v>
      </c>
      <c r="C8" s="17">
        <v>144</v>
      </c>
      <c r="D8" s="17">
        <v>90</v>
      </c>
      <c r="E8" s="87">
        <v>160</v>
      </c>
      <c r="F8" s="17">
        <v>40</v>
      </c>
      <c r="G8" s="17">
        <v>21</v>
      </c>
      <c r="H8" s="87">
        <v>190.47619047619045</v>
      </c>
      <c r="I8" s="68">
        <v>28</v>
      </c>
      <c r="J8" s="69">
        <v>17</v>
      </c>
      <c r="K8" s="87">
        <v>331.37254901960785</v>
      </c>
      <c r="L8" s="68">
        <v>10</v>
      </c>
      <c r="M8" s="69">
        <v>6</v>
      </c>
      <c r="N8" s="87">
        <v>166.66666666666669</v>
      </c>
      <c r="O8" s="69">
        <v>5</v>
      </c>
      <c r="P8" s="69">
        <v>4</v>
      </c>
      <c r="Q8" s="87">
        <v>125</v>
      </c>
      <c r="R8" s="69">
        <v>13</v>
      </c>
      <c r="S8" s="69">
        <v>5</v>
      </c>
      <c r="T8" s="87">
        <v>260</v>
      </c>
      <c r="U8" s="70">
        <v>7</v>
      </c>
      <c r="V8" s="70">
        <v>2</v>
      </c>
      <c r="W8" s="87">
        <v>350</v>
      </c>
      <c r="X8" s="70">
        <v>5</v>
      </c>
      <c r="Y8" s="70">
        <v>3</v>
      </c>
      <c r="Z8" s="93">
        <v>166.66666666666669</v>
      </c>
      <c r="AA8" s="69">
        <v>4</v>
      </c>
      <c r="AB8" s="69">
        <v>3</v>
      </c>
      <c r="AC8" s="87">
        <v>133.33333333333331</v>
      </c>
      <c r="AD8" s="69">
        <v>5</v>
      </c>
      <c r="AE8" s="69">
        <v>2</v>
      </c>
      <c r="AF8" s="87">
        <v>250</v>
      </c>
      <c r="AG8" s="17">
        <v>2</v>
      </c>
      <c r="AH8" s="17">
        <v>3</v>
      </c>
      <c r="AI8" s="87">
        <v>66.666666666666657</v>
      </c>
      <c r="AJ8" s="69">
        <v>25</v>
      </c>
      <c r="AK8" s="71">
        <v>24</v>
      </c>
      <c r="AL8" s="87">
        <v>104.16666666666667</v>
      </c>
    </row>
    <row r="9" spans="1:39" s="20" customFormat="1" ht="30" customHeight="1" x14ac:dyDescent="0.25">
      <c r="A9" s="18" t="s">
        <v>27</v>
      </c>
      <c r="B9" s="60">
        <v>215</v>
      </c>
      <c r="C9" s="17">
        <v>140</v>
      </c>
      <c r="D9" s="17">
        <v>75</v>
      </c>
      <c r="E9" s="87">
        <v>186.66666666666666</v>
      </c>
      <c r="F9" s="17">
        <v>33</v>
      </c>
      <c r="G9" s="17">
        <v>14</v>
      </c>
      <c r="H9" s="87">
        <v>235.71428571428572</v>
      </c>
      <c r="I9" s="68">
        <v>13</v>
      </c>
      <c r="J9" s="69">
        <v>6</v>
      </c>
      <c r="K9" s="87">
        <v>416.66666666666663</v>
      </c>
      <c r="L9" s="68">
        <v>12</v>
      </c>
      <c r="M9" s="69">
        <v>6</v>
      </c>
      <c r="N9" s="87">
        <v>200</v>
      </c>
      <c r="O9" s="69">
        <v>1</v>
      </c>
      <c r="P9" s="69">
        <v>5</v>
      </c>
      <c r="Q9" s="87">
        <v>20</v>
      </c>
      <c r="R9" s="69">
        <v>20</v>
      </c>
      <c r="S9" s="69">
        <v>5</v>
      </c>
      <c r="T9" s="87">
        <v>400</v>
      </c>
      <c r="U9" s="70">
        <v>11</v>
      </c>
      <c r="V9" s="70">
        <v>3</v>
      </c>
      <c r="W9" s="87">
        <v>366.66666666666663</v>
      </c>
      <c r="X9" s="70">
        <v>4</v>
      </c>
      <c r="Y9" s="70">
        <v>3</v>
      </c>
      <c r="Z9" s="93">
        <v>133.33333333333331</v>
      </c>
      <c r="AA9" s="69">
        <v>3</v>
      </c>
      <c r="AB9" s="69">
        <v>6</v>
      </c>
      <c r="AC9" s="87">
        <v>50</v>
      </c>
      <c r="AD9" s="69">
        <v>4</v>
      </c>
      <c r="AE9" s="69">
        <v>1</v>
      </c>
      <c r="AF9" s="87">
        <v>400</v>
      </c>
      <c r="AG9" s="17">
        <v>5</v>
      </c>
      <c r="AH9" s="17">
        <v>3</v>
      </c>
      <c r="AI9" s="87">
        <v>166.66666666666669</v>
      </c>
      <c r="AJ9" s="69">
        <v>34</v>
      </c>
      <c r="AK9" s="71">
        <v>23</v>
      </c>
      <c r="AL9" s="87">
        <v>147.82608695652172</v>
      </c>
    </row>
    <row r="10" spans="1:39" s="20" customFormat="1" ht="30" customHeight="1" x14ac:dyDescent="0.25">
      <c r="A10" s="18" t="s">
        <v>79</v>
      </c>
      <c r="B10" s="60">
        <v>227</v>
      </c>
      <c r="C10" s="17">
        <v>154</v>
      </c>
      <c r="D10" s="17">
        <v>73</v>
      </c>
      <c r="E10" s="94">
        <v>210.95890410958904</v>
      </c>
      <c r="F10" s="17">
        <v>43</v>
      </c>
      <c r="G10" s="17">
        <v>23</v>
      </c>
      <c r="H10" s="87">
        <v>186.95652173913044</v>
      </c>
      <c r="I10" s="68">
        <v>14</v>
      </c>
      <c r="J10" s="69">
        <v>10</v>
      </c>
      <c r="K10" s="87">
        <v>320</v>
      </c>
      <c r="L10" s="68">
        <v>9</v>
      </c>
      <c r="M10" s="69">
        <v>5</v>
      </c>
      <c r="N10" s="87">
        <v>180</v>
      </c>
      <c r="O10" s="69">
        <v>3</v>
      </c>
      <c r="P10" s="69">
        <v>5</v>
      </c>
      <c r="Q10" s="87">
        <v>60</v>
      </c>
      <c r="R10" s="69">
        <v>20</v>
      </c>
      <c r="S10" s="69">
        <v>8</v>
      </c>
      <c r="T10" s="87">
        <v>250</v>
      </c>
      <c r="U10" s="70">
        <v>9</v>
      </c>
      <c r="V10" s="70">
        <v>1</v>
      </c>
      <c r="W10" s="87">
        <v>900</v>
      </c>
      <c r="X10" s="70">
        <v>5</v>
      </c>
      <c r="Y10" s="70">
        <v>1</v>
      </c>
      <c r="Z10" s="93">
        <v>500</v>
      </c>
      <c r="AA10" s="69">
        <v>6</v>
      </c>
      <c r="AB10" s="69">
        <v>0</v>
      </c>
      <c r="AC10" s="87">
        <v>0</v>
      </c>
      <c r="AD10" s="69">
        <v>7</v>
      </c>
      <c r="AE10" s="69">
        <v>2</v>
      </c>
      <c r="AF10" s="87">
        <v>350</v>
      </c>
      <c r="AG10" s="17">
        <v>4</v>
      </c>
      <c r="AH10" s="17">
        <v>0</v>
      </c>
      <c r="AI10" s="87">
        <v>0</v>
      </c>
      <c r="AJ10" s="69">
        <v>34</v>
      </c>
      <c r="AK10" s="71">
        <v>18</v>
      </c>
      <c r="AL10" s="87">
        <v>188.88888888888889</v>
      </c>
    </row>
    <row r="11" spans="1:39" s="61" customFormat="1" ht="30" customHeight="1" x14ac:dyDescent="0.25">
      <c r="A11" s="18" t="s">
        <v>135</v>
      </c>
      <c r="B11" s="60">
        <v>243</v>
      </c>
      <c r="C11" s="17">
        <v>157</v>
      </c>
      <c r="D11" s="17">
        <v>86</v>
      </c>
      <c r="E11" s="95">
        <v>182.55813953488371</v>
      </c>
      <c r="F11" s="17">
        <v>44</v>
      </c>
      <c r="G11" s="17">
        <v>21</v>
      </c>
      <c r="H11" s="87">
        <v>209.52380952380955</v>
      </c>
      <c r="I11" s="56">
        <v>21</v>
      </c>
      <c r="J11" s="72">
        <v>11</v>
      </c>
      <c r="K11" s="87">
        <v>290.90909090909088</v>
      </c>
      <c r="L11" s="56">
        <v>8</v>
      </c>
      <c r="M11" s="72">
        <v>8</v>
      </c>
      <c r="N11" s="87">
        <v>100</v>
      </c>
      <c r="O11" s="72">
        <v>6</v>
      </c>
      <c r="P11" s="72">
        <v>6</v>
      </c>
      <c r="Q11" s="87">
        <v>100</v>
      </c>
      <c r="R11" s="72">
        <v>14</v>
      </c>
      <c r="S11" s="72">
        <v>10</v>
      </c>
      <c r="T11" s="87">
        <v>140</v>
      </c>
      <c r="U11" s="72">
        <v>2</v>
      </c>
      <c r="V11" s="72">
        <v>3</v>
      </c>
      <c r="W11" s="87">
        <v>66.666666666666657</v>
      </c>
      <c r="X11" s="72">
        <v>2</v>
      </c>
      <c r="Y11" s="72">
        <v>0</v>
      </c>
      <c r="Z11" s="93" t="e">
        <v>#DIV/0!</v>
      </c>
      <c r="AA11" s="72">
        <v>9</v>
      </c>
      <c r="AB11" s="72">
        <v>3</v>
      </c>
      <c r="AC11" s="87">
        <v>300</v>
      </c>
      <c r="AD11" s="72">
        <v>11</v>
      </c>
      <c r="AE11" s="72">
        <v>0</v>
      </c>
      <c r="AF11" s="87" t="e">
        <v>#DIV/0!</v>
      </c>
      <c r="AG11" s="17">
        <v>3</v>
      </c>
      <c r="AH11" s="17">
        <v>3</v>
      </c>
      <c r="AI11" s="87">
        <v>100</v>
      </c>
      <c r="AJ11" s="72">
        <v>37</v>
      </c>
      <c r="AK11" s="73">
        <v>21</v>
      </c>
      <c r="AL11" s="87">
        <v>176.19047619047618</v>
      </c>
    </row>
    <row r="12" spans="1:39" s="6" customFormat="1" ht="30" customHeight="1" x14ac:dyDescent="0.25">
      <c r="A12" s="18" t="s">
        <v>137</v>
      </c>
      <c r="B12" s="62">
        <v>198</v>
      </c>
      <c r="C12" s="17">
        <v>132</v>
      </c>
      <c r="D12" s="17">
        <v>66</v>
      </c>
      <c r="E12" s="87">
        <v>200</v>
      </c>
      <c r="F12" s="17">
        <v>40</v>
      </c>
      <c r="G12" s="17">
        <v>16</v>
      </c>
      <c r="H12" s="87">
        <v>250</v>
      </c>
      <c r="I12" s="9">
        <v>17</v>
      </c>
      <c r="J12" s="74">
        <v>6</v>
      </c>
      <c r="K12" s="87">
        <v>523.33333333333337</v>
      </c>
      <c r="L12" s="9">
        <v>12</v>
      </c>
      <c r="M12" s="74">
        <v>5</v>
      </c>
      <c r="N12" s="87">
        <v>240</v>
      </c>
      <c r="O12" s="74">
        <v>5</v>
      </c>
      <c r="P12" s="74">
        <v>8</v>
      </c>
      <c r="Q12" s="87">
        <v>62.5</v>
      </c>
      <c r="R12" s="74">
        <v>19</v>
      </c>
      <c r="S12" s="74">
        <v>5</v>
      </c>
      <c r="T12" s="87">
        <v>380</v>
      </c>
      <c r="U12" s="74">
        <v>0</v>
      </c>
      <c r="V12" s="74">
        <v>2</v>
      </c>
      <c r="W12" s="87">
        <v>0</v>
      </c>
      <c r="X12" s="74">
        <v>6</v>
      </c>
      <c r="Y12" s="74">
        <v>1</v>
      </c>
      <c r="Z12" s="93">
        <v>600</v>
      </c>
      <c r="AA12" s="74">
        <v>7</v>
      </c>
      <c r="AB12" s="74">
        <v>0</v>
      </c>
      <c r="AC12" s="87" t="e">
        <v>#DIV/0!</v>
      </c>
      <c r="AD12" s="74">
        <v>0</v>
      </c>
      <c r="AE12" s="74">
        <v>1</v>
      </c>
      <c r="AF12" s="87">
        <v>0</v>
      </c>
      <c r="AG12" s="17">
        <v>0</v>
      </c>
      <c r="AH12" s="17">
        <v>4</v>
      </c>
      <c r="AI12" s="87">
        <v>0</v>
      </c>
      <c r="AJ12" s="74">
        <v>26</v>
      </c>
      <c r="AK12" s="74">
        <v>24</v>
      </c>
      <c r="AL12" s="87">
        <v>108.33333333333333</v>
      </c>
    </row>
    <row r="13" spans="1:39" ht="30" customHeight="1" x14ac:dyDescent="0.25">
      <c r="A13" s="18" t="s">
        <v>140</v>
      </c>
      <c r="B13" s="62">
        <v>205</v>
      </c>
      <c r="C13" s="17">
        <v>141</v>
      </c>
      <c r="D13" s="17">
        <v>64</v>
      </c>
      <c r="E13" s="87">
        <v>220.3125</v>
      </c>
      <c r="F13" s="17">
        <v>35</v>
      </c>
      <c r="G13" s="17">
        <v>23</v>
      </c>
      <c r="H13" s="87">
        <v>152.17391304347828</v>
      </c>
      <c r="I13" s="9">
        <v>29</v>
      </c>
      <c r="J13" s="74">
        <v>6</v>
      </c>
      <c r="K13" s="87">
        <v>633.33333333333326</v>
      </c>
      <c r="L13" s="9">
        <v>9</v>
      </c>
      <c r="M13" s="74">
        <v>6</v>
      </c>
      <c r="N13" s="87">
        <v>150</v>
      </c>
      <c r="O13" s="74">
        <v>12</v>
      </c>
      <c r="P13" s="74">
        <v>6</v>
      </c>
      <c r="Q13" s="87">
        <v>200</v>
      </c>
      <c r="R13" s="74">
        <v>17</v>
      </c>
      <c r="S13" s="74">
        <v>13</v>
      </c>
      <c r="T13" s="87">
        <v>130.76923076923077</v>
      </c>
      <c r="U13" s="74">
        <v>0</v>
      </c>
      <c r="V13" s="74">
        <v>0</v>
      </c>
      <c r="W13" s="87" t="e">
        <v>#DIV/0!</v>
      </c>
      <c r="X13" s="74">
        <v>2</v>
      </c>
      <c r="Y13" s="74">
        <v>4</v>
      </c>
      <c r="Z13" s="93">
        <v>50</v>
      </c>
      <c r="AA13" s="74">
        <v>8</v>
      </c>
      <c r="AB13" s="74">
        <v>3</v>
      </c>
      <c r="AC13" s="87">
        <v>266.66666666666663</v>
      </c>
      <c r="AD13" s="74">
        <v>12</v>
      </c>
      <c r="AE13" s="74">
        <v>0</v>
      </c>
      <c r="AF13" s="87" t="e">
        <v>#DIV/0!</v>
      </c>
      <c r="AG13" s="17">
        <v>4</v>
      </c>
      <c r="AH13" s="17">
        <v>2</v>
      </c>
      <c r="AI13" s="87">
        <v>200</v>
      </c>
      <c r="AJ13" s="74">
        <v>25</v>
      </c>
      <c r="AK13" s="74">
        <v>11</v>
      </c>
      <c r="AL13" s="87">
        <v>227.27272727272728</v>
      </c>
    </row>
    <row r="14" spans="1:39" ht="30" customHeight="1" x14ac:dyDescent="0.25">
      <c r="A14" s="18" t="s">
        <v>145</v>
      </c>
      <c r="B14" s="62">
        <v>255</v>
      </c>
      <c r="C14" s="17">
        <v>150</v>
      </c>
      <c r="D14" s="17">
        <v>105</v>
      </c>
      <c r="E14" s="87">
        <v>142.85714285714286</v>
      </c>
      <c r="F14" s="17">
        <v>48</v>
      </c>
      <c r="G14" s="17">
        <v>22</v>
      </c>
      <c r="H14" s="87">
        <v>218.18181818181816</v>
      </c>
      <c r="I14" s="9">
        <v>17</v>
      </c>
      <c r="J14" s="74">
        <v>15</v>
      </c>
      <c r="K14" s="87">
        <v>393.33333333333331</v>
      </c>
      <c r="L14" s="9">
        <v>14</v>
      </c>
      <c r="M14" s="74">
        <v>5</v>
      </c>
      <c r="N14" s="87">
        <v>280</v>
      </c>
      <c r="O14" s="74">
        <v>9</v>
      </c>
      <c r="P14" s="74">
        <v>11</v>
      </c>
      <c r="Q14" s="87">
        <v>81.818181818181827</v>
      </c>
      <c r="R14" s="74">
        <v>15</v>
      </c>
      <c r="S14" s="74">
        <v>8</v>
      </c>
      <c r="T14" s="87">
        <v>187.5</v>
      </c>
      <c r="U14" s="74">
        <v>0</v>
      </c>
      <c r="V14" s="74">
        <v>2</v>
      </c>
      <c r="W14" s="87">
        <v>0</v>
      </c>
      <c r="X14" s="74">
        <v>8</v>
      </c>
      <c r="Y14" s="74">
        <v>5</v>
      </c>
      <c r="Z14" s="93">
        <v>160</v>
      </c>
      <c r="AA14" s="74">
        <v>4</v>
      </c>
      <c r="AB14" s="74">
        <v>4</v>
      </c>
      <c r="AC14" s="87">
        <v>100</v>
      </c>
      <c r="AD14" s="74">
        <v>9</v>
      </c>
      <c r="AE14" s="74">
        <v>5</v>
      </c>
      <c r="AF14" s="87">
        <v>180</v>
      </c>
      <c r="AG14" s="17">
        <v>1</v>
      </c>
      <c r="AH14" s="17">
        <v>5</v>
      </c>
      <c r="AI14" s="87">
        <v>20</v>
      </c>
      <c r="AJ14" s="74">
        <v>34</v>
      </c>
      <c r="AK14" s="74">
        <v>33</v>
      </c>
      <c r="AL14" s="87">
        <v>103.03030303030303</v>
      </c>
    </row>
    <row r="15" spans="1:39" ht="30" customHeight="1" x14ac:dyDescent="0.25">
      <c r="A15" s="18" t="s">
        <v>147</v>
      </c>
      <c r="B15" s="62">
        <f>C15+D15</f>
        <v>250</v>
      </c>
      <c r="C15" s="17">
        <f>F15+I15+L15+O15+R15+U15+X15+AA15+AG15+AJ15</f>
        <v>166</v>
      </c>
      <c r="D15" s="17">
        <f>G15+J15+P15+S15+V15+AB15+AE15+AH15+AK15</f>
        <v>84</v>
      </c>
      <c r="E15" s="87">
        <f>C15/D15*100</f>
        <v>197.61904761904762</v>
      </c>
      <c r="F15" s="17">
        <v>50</v>
      </c>
      <c r="G15" s="17">
        <v>19</v>
      </c>
      <c r="H15" s="87">
        <f>F15/G15*100</f>
        <v>263.15789473684214</v>
      </c>
      <c r="I15" s="9">
        <v>20</v>
      </c>
      <c r="J15" s="74">
        <v>8</v>
      </c>
      <c r="K15" s="87">
        <f>I15/J15*100+N15</f>
        <v>600</v>
      </c>
      <c r="L15" s="9">
        <v>14</v>
      </c>
      <c r="M15" s="74">
        <v>4</v>
      </c>
      <c r="N15" s="87">
        <f>L15/M15*100</f>
        <v>350</v>
      </c>
      <c r="O15" s="74">
        <v>5</v>
      </c>
      <c r="P15" s="74">
        <v>9</v>
      </c>
      <c r="Q15" s="87">
        <f>O15/P15*100</f>
        <v>55.555555555555557</v>
      </c>
      <c r="R15" s="74">
        <v>23</v>
      </c>
      <c r="S15" s="74">
        <v>12</v>
      </c>
      <c r="T15" s="87">
        <f>R15/S15*100</f>
        <v>191.66666666666669</v>
      </c>
      <c r="U15" s="74">
        <v>2</v>
      </c>
      <c r="V15" s="74">
        <v>0</v>
      </c>
      <c r="W15" s="87" t="e">
        <f>U15/V15*100</f>
        <v>#DIV/0!</v>
      </c>
      <c r="X15" s="74">
        <v>6</v>
      </c>
      <c r="Y15" s="74">
        <v>4</v>
      </c>
      <c r="Z15" s="93">
        <f t="shared" ref="Z15:Z16" si="0">X15/Y15*100</f>
        <v>150</v>
      </c>
      <c r="AA15" s="74">
        <v>8</v>
      </c>
      <c r="AB15" s="74">
        <v>3</v>
      </c>
      <c r="AC15" s="87">
        <f>AA15/AB15*100</f>
        <v>266.66666666666663</v>
      </c>
      <c r="AD15" s="74">
        <v>8</v>
      </c>
      <c r="AE15" s="74">
        <v>2</v>
      </c>
      <c r="AF15" s="87">
        <f>AD15/AE15*100</f>
        <v>400</v>
      </c>
      <c r="AG15" s="17">
        <v>3</v>
      </c>
      <c r="AH15" s="17">
        <v>3</v>
      </c>
      <c r="AI15" s="87">
        <f>AG15/AH15*100</f>
        <v>100</v>
      </c>
      <c r="AJ15" s="74">
        <v>35</v>
      </c>
      <c r="AK15" s="74">
        <v>28</v>
      </c>
      <c r="AL15" s="87">
        <f>AJ15/AK15*100</f>
        <v>125</v>
      </c>
    </row>
    <row r="16" spans="1:39" ht="30" customHeight="1" x14ac:dyDescent="0.25">
      <c r="A16" s="18" t="s">
        <v>149</v>
      </c>
      <c r="B16" s="62">
        <f>C16+D16</f>
        <v>255</v>
      </c>
      <c r="C16" s="17">
        <f>F16+I16+L16+O16+R16+U16+X16+AA16+AG16+AJ16</f>
        <v>161</v>
      </c>
      <c r="D16" s="17">
        <f>G16+J16+P16+S16+V16+AB16+AE16+AH16+AK16</f>
        <v>94</v>
      </c>
      <c r="E16" s="87">
        <f>C16/D16*100</f>
        <v>171.27659574468086</v>
      </c>
      <c r="F16" s="17">
        <v>47</v>
      </c>
      <c r="G16" s="17">
        <v>25</v>
      </c>
      <c r="H16" s="87">
        <f>F16/G16*100</f>
        <v>188</v>
      </c>
      <c r="I16" s="9">
        <v>13</v>
      </c>
      <c r="J16" s="74">
        <v>11</v>
      </c>
      <c r="K16" s="87">
        <f>I16/J16*100+N16</f>
        <v>268.18181818181819</v>
      </c>
      <c r="L16" s="9">
        <v>9</v>
      </c>
      <c r="M16" s="74">
        <v>6</v>
      </c>
      <c r="N16" s="87">
        <f>L16/M16*100</f>
        <v>150</v>
      </c>
      <c r="O16" s="74">
        <v>6</v>
      </c>
      <c r="P16" s="74">
        <v>9</v>
      </c>
      <c r="Q16" s="87">
        <f>O16/P16*100</f>
        <v>66.666666666666657</v>
      </c>
      <c r="R16" s="74">
        <v>35</v>
      </c>
      <c r="S16" s="74">
        <v>7</v>
      </c>
      <c r="T16" s="87">
        <f>R16/S16*100</f>
        <v>500</v>
      </c>
      <c r="U16" s="74">
        <v>1</v>
      </c>
      <c r="V16" s="74">
        <v>2</v>
      </c>
      <c r="W16" s="87">
        <f>U16/V16*100</f>
        <v>50</v>
      </c>
      <c r="X16" s="74">
        <v>3</v>
      </c>
      <c r="Y16" s="74">
        <v>2</v>
      </c>
      <c r="Z16" s="93">
        <f t="shared" si="0"/>
        <v>150</v>
      </c>
      <c r="AA16" s="74">
        <v>2</v>
      </c>
      <c r="AB16" s="74">
        <v>4</v>
      </c>
      <c r="AC16" s="87">
        <f>AA16/AB16*100</f>
        <v>50</v>
      </c>
      <c r="AD16" s="74">
        <v>4</v>
      </c>
      <c r="AE16" s="74">
        <v>4</v>
      </c>
      <c r="AF16" s="87">
        <f>AD16/AE16*100</f>
        <v>100</v>
      </c>
      <c r="AG16" s="17">
        <v>5</v>
      </c>
      <c r="AH16" s="17">
        <v>0</v>
      </c>
      <c r="AI16" s="87" t="e">
        <f>AG16/AH16*100</f>
        <v>#DIV/0!</v>
      </c>
      <c r="AJ16" s="74">
        <v>40</v>
      </c>
      <c r="AK16" s="74">
        <v>32</v>
      </c>
      <c r="AL16" s="87">
        <f>AJ16/AK16*100</f>
        <v>125</v>
      </c>
    </row>
    <row r="17" spans="1:38" ht="30" customHeight="1" x14ac:dyDescent="0.25">
      <c r="A17" s="18" t="s">
        <v>151</v>
      </c>
      <c r="B17" s="62">
        <f>C17+D17</f>
        <v>251</v>
      </c>
      <c r="C17" s="17">
        <v>158</v>
      </c>
      <c r="D17" s="17">
        <v>93</v>
      </c>
      <c r="E17" s="87">
        <f>C17/D17*100</f>
        <v>169.89247311827958</v>
      </c>
      <c r="F17" s="17">
        <v>55</v>
      </c>
      <c r="G17" s="17">
        <v>20</v>
      </c>
      <c r="H17" s="87">
        <f>F17/G17*100</f>
        <v>275</v>
      </c>
      <c r="I17" s="9">
        <v>13</v>
      </c>
      <c r="J17" s="74">
        <v>7</v>
      </c>
      <c r="K17" s="87">
        <f>I17/J17*100+N17</f>
        <v>300</v>
      </c>
      <c r="L17" s="9">
        <v>8</v>
      </c>
      <c r="M17" s="74">
        <v>7</v>
      </c>
      <c r="N17" s="87">
        <f>L17/M17*100</f>
        <v>114.28571428571428</v>
      </c>
      <c r="O17" s="74">
        <v>6</v>
      </c>
      <c r="P17" s="74">
        <v>4</v>
      </c>
      <c r="Q17" s="87">
        <f>O17/P17*100</f>
        <v>150</v>
      </c>
      <c r="R17" s="74">
        <v>20</v>
      </c>
      <c r="S17" s="74">
        <v>10</v>
      </c>
      <c r="T17" s="87">
        <f>R17/S17*100</f>
        <v>200</v>
      </c>
      <c r="U17" s="74">
        <v>2</v>
      </c>
      <c r="V17" s="74">
        <v>0</v>
      </c>
      <c r="W17" s="87" t="e">
        <f>U17/V17*100</f>
        <v>#DIV/0!</v>
      </c>
      <c r="X17" s="74">
        <v>8</v>
      </c>
      <c r="Y17" s="74">
        <v>0</v>
      </c>
      <c r="Z17" s="93" t="e">
        <f t="shared" ref="Z17" si="1">X17/Y17*100</f>
        <v>#DIV/0!</v>
      </c>
      <c r="AA17" s="74">
        <v>2</v>
      </c>
      <c r="AB17" s="74">
        <v>0</v>
      </c>
      <c r="AC17" s="87" t="e">
        <f>AA17/AB17*100</f>
        <v>#DIV/0!</v>
      </c>
      <c r="AD17" s="74">
        <v>7</v>
      </c>
      <c r="AE17" s="74">
        <v>2</v>
      </c>
      <c r="AF17" s="87">
        <f>AD17/AE17*100</f>
        <v>350</v>
      </c>
      <c r="AG17" s="17">
        <v>9</v>
      </c>
      <c r="AH17" s="17">
        <v>5</v>
      </c>
      <c r="AI17" s="87">
        <f>AG17/AH17*100</f>
        <v>180</v>
      </c>
      <c r="AJ17" s="74">
        <v>25</v>
      </c>
      <c r="AK17" s="74">
        <v>23</v>
      </c>
      <c r="AL17" s="87">
        <f>AJ17/AK17*100</f>
        <v>108.69565217391303</v>
      </c>
    </row>
    <row r="19" spans="1:38" ht="16.149999999999999" customHeight="1" x14ac:dyDescent="0.25"/>
    <row r="20" spans="1:38" x14ac:dyDescent="0.25">
      <c r="B20" s="135"/>
      <c r="C20" s="136"/>
      <c r="D20" s="136"/>
    </row>
    <row r="25" spans="1:38" x14ac:dyDescent="0.25">
      <c r="Q25" s="51"/>
    </row>
    <row r="48" spans="1:1" x14ac:dyDescent="0.25">
      <c r="A48" t="s">
        <v>139</v>
      </c>
    </row>
  </sheetData>
  <sortState xmlns:xlrd2="http://schemas.microsoft.com/office/spreadsheetml/2017/richdata2" ref="A21:Y27">
    <sortCondition ref="A20:A27"/>
  </sortState>
  <mergeCells count="15">
    <mergeCell ref="B4:E4"/>
    <mergeCell ref="B3:AL3"/>
    <mergeCell ref="A1:AL2"/>
    <mergeCell ref="X4:Z4"/>
    <mergeCell ref="AA4:AC4"/>
    <mergeCell ref="AD4:AF4"/>
    <mergeCell ref="AG4:AI4"/>
    <mergeCell ref="AJ4:AL4"/>
    <mergeCell ref="A3:A4"/>
    <mergeCell ref="F4:H4"/>
    <mergeCell ref="I4:K4"/>
    <mergeCell ref="L4:N4"/>
    <mergeCell ref="O4:Q4"/>
    <mergeCell ref="R4:T4"/>
    <mergeCell ref="U4:W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具名範圍</vt:lpstr>
      </vt:variant>
      <vt:variant>
        <vt:i4>1</vt:i4>
      </vt:variant>
    </vt:vector>
  </HeadingPairs>
  <TitlesOfParts>
    <vt:vector size="13" baseType="lpstr">
      <vt:lpstr>性別統計庫索引</vt:lpstr>
      <vt:lpstr>萬里區人口結構性別分 </vt:lpstr>
      <vt:lpstr>萬里區原住民族山(平)地人口性別分</vt:lpstr>
      <vt:lpstr>萬里區各級學校教師學生性別分</vt:lpstr>
      <vt:lpstr>萬里區國小各級學校教師學生性別分</vt:lpstr>
      <vt:lpstr>萬里區國中各級學校教師學生性別分</vt:lpstr>
      <vt:lpstr>萬里區高中(職)各級學校教師學生性別分</vt:lpstr>
      <vt:lpstr>萬里區低收入戶性別分</vt:lpstr>
      <vt:lpstr>萬里區死亡主因性別分 </vt:lpstr>
      <vt:lpstr>萬里區主要癌症死因性別分</vt:lpstr>
      <vt:lpstr>萬里區身心障礙性別分</vt:lpstr>
      <vt:lpstr>萬里區社區發展協會會員性別分</vt:lpstr>
      <vt:lpstr>'萬里區人口結構性別分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洪琇瑩</cp:lastModifiedBy>
  <cp:lastPrinted>2021-05-25T07:27:38Z</cp:lastPrinted>
  <dcterms:created xsi:type="dcterms:W3CDTF">2014-08-22T01:07:28Z</dcterms:created>
  <dcterms:modified xsi:type="dcterms:W3CDTF">2026-07-15T06:47:32Z</dcterms:modified>
</cp:coreProperties>
</file>